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inel Corretora" sheetId="1" r:id="rId4"/>
    <sheet state="visible" name="Meta individual (Corretores)" sheetId="2" r:id="rId5"/>
    <sheet state="visible" name="Corrida dos Campeões" sheetId="3" r:id="rId6"/>
  </sheets>
  <definedNames/>
  <calcPr/>
  <extLst>
    <ext uri="GoogleSheetsCustomDataVersion1">
      <go:sheetsCustomData xmlns:go="http://customooxmlschemas.google.com/" r:id="rId7" roundtripDataSignature="AMtx7mikeP9uyQTETbkKaUsoX3q37hv6iw=="/>
    </ext>
  </extLst>
</workbook>
</file>

<file path=xl/sharedStrings.xml><?xml version="1.0" encoding="utf-8"?>
<sst xmlns="http://schemas.openxmlformats.org/spreadsheetml/2006/main" count="334" uniqueCount="74">
  <si>
    <t xml:space="preserve"> </t>
  </si>
  <si>
    <t>Objetivos e Resultados Chave [Nome Corretora]</t>
  </si>
  <si>
    <t>Data atual</t>
  </si>
  <si>
    <t>Objetivo 1 (acumulado resultado corretores)</t>
  </si>
  <si>
    <t>Meta</t>
  </si>
  <si>
    <t>Valor atual</t>
  </si>
  <si>
    <t>Progresso</t>
  </si>
  <si>
    <t>Novas prospecções realizadas</t>
  </si>
  <si>
    <t>Reuniões de Qualificação (identificação de negócio)</t>
  </si>
  <si>
    <t>Envio de propostas comerciais</t>
  </si>
  <si>
    <t>-</t>
  </si>
  <si>
    <t>Números de segurados fechados</t>
  </si>
  <si>
    <t>Meta de receita</t>
  </si>
  <si>
    <t>Pedido de indicação</t>
  </si>
  <si>
    <t>CrossSelling (uma nova venda no mesmo CPF/CNPJ)</t>
  </si>
  <si>
    <t>Objetivo 2 (acumulado resultado corretora)</t>
  </si>
  <si>
    <t>Valor Atual</t>
  </si>
  <si>
    <t>Oportunidades de Negócios</t>
  </si>
  <si>
    <t>Fechamento</t>
  </si>
  <si>
    <t>Receita Corretora</t>
  </si>
  <si>
    <t>Pipeline</t>
  </si>
  <si>
    <t>Foco</t>
  </si>
  <si>
    <t>Objetivos e Resultados Chave</t>
  </si>
  <si>
    <t>dezembro</t>
  </si>
  <si>
    <t>janeiro</t>
  </si>
  <si>
    <t xml:space="preserve">fevereiro </t>
  </si>
  <si>
    <t>Dezembro</t>
  </si>
  <si>
    <t>[NOME] Corretor 1</t>
  </si>
  <si>
    <t>Novas prospecções realizados</t>
  </si>
  <si>
    <t>[NOME] Corretor 2</t>
  </si>
  <si>
    <t>[NOME] Corretor 3</t>
  </si>
  <si>
    <t>[NOME] Corretor 4</t>
  </si>
  <si>
    <t>Total Equipe</t>
  </si>
  <si>
    <t>Oportunidades</t>
  </si>
  <si>
    <t>Receita</t>
  </si>
  <si>
    <t>SDR Outbound</t>
  </si>
  <si>
    <t>Mês</t>
  </si>
  <si>
    <t>Diogo</t>
  </si>
  <si>
    <t>Rafael</t>
  </si>
  <si>
    <t>Luisa</t>
  </si>
  <si>
    <t>Medalha para vencedores mensais por área</t>
  </si>
  <si>
    <t>Badge para vencedores mensais</t>
  </si>
  <si>
    <t xml:space="preserve">Prêmio para vencedor mensal geral (Pré-Vendas) </t>
  </si>
  <si>
    <t>Só é válido o prêmio se a microárea do vencedor bater a meta</t>
  </si>
  <si>
    <t>Vinicius</t>
  </si>
  <si>
    <t>JANEIRO</t>
  </si>
  <si>
    <t>FEVEREIRO</t>
  </si>
  <si>
    <t>1ª 
semana</t>
  </si>
  <si>
    <t>2ª 
semana</t>
  </si>
  <si>
    <t>3ª 
semana</t>
  </si>
  <si>
    <t>4ª 
semana</t>
  </si>
  <si>
    <t>5ª 
semana</t>
  </si>
  <si>
    <t>MARÇO</t>
  </si>
  <si>
    <t>Rodrigo</t>
  </si>
  <si>
    <t>Gina</t>
  </si>
  <si>
    <t xml:space="preserve">- Medalha para vencedores mensais </t>
  </si>
  <si>
    <t>- Badge para vencedores mensais</t>
  </si>
  <si>
    <t xml:space="preserve">- Prêmio para vencedor mensal geral </t>
  </si>
  <si>
    <t>*Só é válido se a microárea bater a meta</t>
  </si>
  <si>
    <t>ABRIL</t>
  </si>
  <si>
    <t>Raissa</t>
  </si>
  <si>
    <t>MAIO</t>
  </si>
  <si>
    <t>Time [NOME DA SUA CORRETORA]</t>
  </si>
  <si>
    <t>Nome Corretor 1</t>
  </si>
  <si>
    <t>Nome Corretor 5</t>
  </si>
  <si>
    <t>Campanhas/Contests</t>
  </si>
  <si>
    <t>Nome Corretor 2</t>
  </si>
  <si>
    <t>Critérios</t>
  </si>
  <si>
    <t>Apurado semanalmente</t>
  </si>
  <si>
    <t>Volume de atividades/tarefas</t>
  </si>
  <si>
    <t>Nome Corretor 3</t>
  </si>
  <si>
    <t xml:space="preserve">- Prêmio para vencedor/corretor mensal geral </t>
  </si>
  <si>
    <t>*Só é válido se a CORRETORA bater a meta MENSAL DE RECEITA</t>
  </si>
  <si>
    <t>Nome Corretor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</si>
</sst>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$-416]d\-mmm\-yy"/>
    <numFmt numFmtId="165" formatCode="dd&quot;-&quot;mmm"/>
    <numFmt numFmtId="166" formatCode="[$R$ -416]#,##0.00"/>
    <numFmt numFmtId="167" formatCode="0.0%"/>
    <numFmt numFmtId="168" formatCode="0.0"/>
    <numFmt numFmtId="169" formatCode="&quot;$&quot;#,##0"/>
    <numFmt numFmtId="170" formatCode="d&quot;-&quot;mmm"/>
  </numFmts>
  <fonts count="30">
    <font>
      <sz val="11.0"/>
      <color rgb="FF000000"/>
      <name val="Calibri"/>
      <scheme val="minor"/>
    </font>
    <font>
      <sz val="11.0"/>
      <color rgb="FF000000"/>
      <name val="Arial"/>
    </font>
    <font>
      <b/>
      <sz val="12.0"/>
      <color rgb="FF000000"/>
      <name val="Arial"/>
    </font>
    <font>
      <b/>
      <i/>
      <sz val="11.0"/>
      <color rgb="FF000000"/>
      <name val="Arial"/>
    </font>
    <font>
      <sz val="10.0"/>
      <color rgb="FF000000"/>
      <name val="Arial"/>
    </font>
    <font>
      <i/>
      <sz val="10.0"/>
      <color rgb="FF000000"/>
      <name val="Arial"/>
    </font>
    <font>
      <b/>
      <sz val="10.0"/>
      <color rgb="FFFFFFFF"/>
      <name val="Arial"/>
    </font>
    <font>
      <b/>
      <sz val="10.0"/>
      <color rgb="FF000000"/>
      <name val="Arial"/>
    </font>
    <font>
      <sz val="11.0"/>
      <color theme="1"/>
      <name val="Arial"/>
    </font>
    <font>
      <sz val="11.0"/>
      <color rgb="FF000000"/>
      <name val="Calibri"/>
    </font>
    <font>
      <color theme="1"/>
      <name val="Calibri"/>
    </font>
    <font/>
    <font>
      <sz val="10.0"/>
      <color rgb="FFFFFFFF"/>
      <name val="Arial"/>
    </font>
    <font>
      <b/>
      <sz val="11.0"/>
      <color rgb="FF000000"/>
      <name val="Calibri"/>
    </font>
    <font>
      <b/>
      <sz val="9.0"/>
      <color theme="1"/>
      <name val="Arial"/>
    </font>
    <font>
      <sz val="9.0"/>
      <color theme="1"/>
      <name val="Arial"/>
    </font>
    <font>
      <sz val="9.0"/>
      <color rgb="FFFF0000"/>
      <name val="Arial"/>
    </font>
    <font>
      <sz val="9.0"/>
      <color rgb="FF000000"/>
      <name val="Arial"/>
    </font>
    <font>
      <b/>
      <sz val="9.0"/>
      <color rgb="FF000000"/>
      <name val="Arial"/>
    </font>
    <font>
      <b/>
      <sz val="14.0"/>
      <color rgb="FF000000"/>
      <name val="Calibri"/>
    </font>
    <font>
      <color rgb="FFD9D9D9"/>
      <name val="Calibri"/>
    </font>
    <font>
      <b/>
      <color theme="1"/>
      <name val="Calibri"/>
    </font>
    <font>
      <color rgb="FFFFFFFF"/>
      <name val="Calibri"/>
    </font>
    <font>
      <b/>
      <sz val="14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b/>
      <sz val="14.0"/>
      <color theme="1"/>
      <name val="Arial"/>
    </font>
    <font>
      <color theme="1"/>
      <name val="Arial"/>
    </font>
    <font>
      <color rgb="FFD9D9D9"/>
      <name val="Arial"/>
    </font>
    <font>
      <sz val="11.0"/>
      <color rgb="FF000000"/>
      <name val="Inconsolata"/>
    </font>
  </fonts>
  <fills count="12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70AD47"/>
        <bgColor rgb="FF70AD47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274E13"/>
        <bgColor rgb="FF274E13"/>
      </patternFill>
    </fill>
    <fill>
      <patternFill patternType="solid">
        <fgColor rgb="FF006100"/>
        <bgColor rgb="FF006100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000000"/>
        <bgColor rgb="FF000000"/>
      </patternFill>
    </fill>
  </fills>
  <borders count="14">
    <border/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3" numFmtId="0" xfId="0" applyAlignment="1" applyFont="1">
      <alignment horizontal="center" shrinkToFit="0" wrapText="0"/>
    </xf>
    <xf borderId="0" fillId="0" fontId="1" numFmtId="0" xfId="0" applyAlignment="1" applyFont="1">
      <alignment horizontal="left" shrinkToFit="0" vertical="center" wrapText="0"/>
    </xf>
    <xf borderId="0" fillId="0" fontId="4" numFmtId="0" xfId="0" applyAlignment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2" fillId="2" fontId="5" numFmtId="164" xfId="0" applyAlignment="1" applyBorder="1" applyFill="1" applyFont="1" applyNumberFormat="1">
      <alignment horizontal="center" readingOrder="0" shrinkToFit="0" vertical="center" wrapText="0"/>
    </xf>
    <xf borderId="2" fillId="3" fontId="6" numFmtId="165" xfId="0" applyAlignment="1" applyBorder="1" applyFill="1" applyFont="1" applyNumberFormat="1">
      <alignment horizontal="center" readingOrder="0" shrinkToFit="0" vertical="center" wrapText="1"/>
    </xf>
    <xf borderId="2" fillId="3" fontId="6" numFmtId="165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2" fillId="3" fontId="6" numFmtId="0" xfId="0" applyAlignment="1" applyBorder="1" applyFont="1">
      <alignment horizontal="center" readingOrder="0" shrinkToFit="0" vertical="center" wrapText="1"/>
    </xf>
    <xf borderId="2" fillId="3" fontId="6" numFmtId="0" xfId="0" applyAlignment="1" applyBorder="1" applyFont="1">
      <alignment horizontal="center" shrinkToFit="0" vertical="center" wrapText="1"/>
    </xf>
    <xf borderId="3" fillId="3" fontId="6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wrapText="0"/>
    </xf>
    <xf borderId="0" fillId="0" fontId="4" numFmtId="0" xfId="0" applyAlignment="1" applyFont="1">
      <alignment horizontal="center" shrinkToFit="0" vertical="center" wrapText="1"/>
    </xf>
    <xf borderId="2" fillId="0" fontId="8" numFmtId="0" xfId="0" applyAlignment="1" applyBorder="1" applyFont="1">
      <alignment readingOrder="0" shrinkToFit="0" wrapText="1"/>
    </xf>
    <xf borderId="2" fillId="0" fontId="4" numFmtId="1" xfId="0" applyAlignment="1" applyBorder="1" applyFont="1" applyNumberFormat="1">
      <alignment horizontal="center" readingOrder="0" shrinkToFit="0" vertical="center" wrapText="1"/>
    </xf>
    <xf borderId="2" fillId="4" fontId="4" numFmtId="9" xfId="0" applyAlignment="1" applyBorder="1" applyFill="1" applyFont="1" applyNumberFormat="1">
      <alignment horizontal="center" shrinkToFit="0" vertical="center" wrapText="0"/>
    </xf>
    <xf borderId="2" fillId="0" fontId="4" numFmtId="1" xfId="0" applyAlignment="1" applyBorder="1" applyFont="1" applyNumberFormat="1">
      <alignment horizontal="center" shrinkToFit="0" vertical="center" wrapText="1"/>
    </xf>
    <xf borderId="2" fillId="0" fontId="4" numFmtId="2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shrinkToFit="0" wrapText="0"/>
    </xf>
    <xf borderId="2" fillId="0" fontId="4" numFmtId="166" xfId="0" applyAlignment="1" applyBorder="1" applyFont="1" applyNumberFormat="1">
      <alignment horizontal="center" readingOrder="0"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0" fillId="5" fontId="6" numFmtId="0" xfId="0" applyAlignment="1" applyFill="1" applyFont="1">
      <alignment horizontal="center" shrinkToFit="0" vertical="center" wrapText="1"/>
    </xf>
    <xf borderId="4" fillId="4" fontId="4" numFmtId="9" xfId="0" applyAlignment="1" applyBorder="1" applyFont="1" applyNumberFormat="1">
      <alignment horizontal="center" shrinkToFit="0" vertical="center" wrapText="0"/>
    </xf>
    <xf borderId="0" fillId="5" fontId="4" numFmtId="0" xfId="0" applyAlignment="1" applyFont="1">
      <alignment horizontal="center" shrinkToFit="0" vertical="center" wrapText="1"/>
    </xf>
    <xf borderId="0" fillId="0" fontId="4" numFmtId="167" xfId="0" applyAlignment="1" applyFont="1" applyNumberFormat="1">
      <alignment horizontal="center" shrinkToFit="0" vertical="center" wrapText="0"/>
    </xf>
    <xf borderId="2" fillId="0" fontId="8" numFmtId="0" xfId="0" applyAlignment="1" applyBorder="1" applyFont="1">
      <alignment shrinkToFit="0" wrapText="1"/>
    </xf>
    <xf borderId="2" fillId="0" fontId="4" numFmtId="0" xfId="0" applyAlignment="1" applyBorder="1" applyFont="1">
      <alignment horizontal="center" shrinkToFit="0" vertical="center" wrapText="1"/>
    </xf>
    <xf borderId="0" fillId="5" fontId="4" numFmtId="9" xfId="0" applyAlignment="1" applyFont="1" applyNumberFormat="1">
      <alignment horizontal="center" shrinkToFit="0" vertical="center" wrapText="0"/>
    </xf>
    <xf borderId="0" fillId="5" fontId="10" numFmtId="0" xfId="0" applyFont="1"/>
    <xf borderId="4" fillId="0" fontId="8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8" numFmtId="0" xfId="0" applyAlignment="1" applyFont="1">
      <alignment shrinkToFit="0" wrapText="1"/>
    </xf>
    <xf borderId="0" fillId="0" fontId="2" numFmtId="0" xfId="0" applyAlignment="1" applyFont="1">
      <alignment horizontal="center" shrinkToFit="0" vertical="center" wrapText="0"/>
    </xf>
    <xf borderId="2" fillId="2" fontId="5" numFmtId="0" xfId="0" applyAlignment="1" applyBorder="1" applyFont="1">
      <alignment horizontal="center" shrinkToFit="0" vertical="center" wrapText="0"/>
    </xf>
    <xf borderId="2" fillId="6" fontId="6" numFmtId="0" xfId="0" applyAlignment="1" applyBorder="1" applyFill="1" applyFont="1">
      <alignment horizontal="center" shrinkToFit="0" vertical="center" wrapText="1"/>
    </xf>
    <xf borderId="4" fillId="0" fontId="4" numFmtId="1" xfId="0" applyAlignment="1" applyBorder="1" applyFont="1" applyNumberFormat="1">
      <alignment horizontal="center" readingOrder="0" shrinkToFit="0" vertical="center" wrapText="1"/>
    </xf>
    <xf borderId="4" fillId="0" fontId="4" numFmtId="1" xfId="0" applyAlignment="1" applyBorder="1" applyFont="1" applyNumberFormat="1">
      <alignment horizontal="center" shrinkToFit="0" vertical="center" wrapText="1"/>
    </xf>
    <xf borderId="4" fillId="7" fontId="4" numFmtId="1" xfId="0" applyAlignment="1" applyBorder="1" applyFill="1" applyFont="1" applyNumberFormat="1">
      <alignment horizontal="center" shrinkToFit="0" vertical="center" wrapText="1"/>
    </xf>
    <xf borderId="2" fillId="6" fontId="12" numFmtId="1" xfId="0" applyAlignment="1" applyBorder="1" applyFont="1" applyNumberFormat="1">
      <alignment horizontal="center" shrinkToFit="0" vertical="center" wrapText="1"/>
    </xf>
    <xf borderId="2" fillId="6" fontId="12" numFmtId="168" xfId="0" applyAlignment="1" applyBorder="1" applyFont="1" applyNumberFormat="1">
      <alignment horizontal="center" shrinkToFit="0" vertical="center" wrapText="1"/>
    </xf>
    <xf borderId="4" fillId="0" fontId="4" numFmtId="166" xfId="0" applyAlignment="1" applyBorder="1" applyFont="1" applyNumberFormat="1">
      <alignment horizontal="center" readingOrder="0" shrinkToFit="0" vertical="center" wrapText="1"/>
    </xf>
    <xf borderId="2" fillId="6" fontId="12" numFmtId="0" xfId="0" applyAlignment="1" applyBorder="1" applyFont="1">
      <alignment horizontal="center" shrinkToFit="0" vertical="center" wrapText="1"/>
    </xf>
    <xf borderId="2" fillId="5" fontId="4" numFmtId="1" xfId="0" applyAlignment="1" applyBorder="1" applyFont="1" applyNumberFormat="1">
      <alignment horizontal="center" shrinkToFit="0" vertical="center" wrapText="1"/>
    </xf>
    <xf borderId="2" fillId="0" fontId="4" numFmtId="168" xfId="0" applyAlignment="1" applyBorder="1" applyFont="1" applyNumberFormat="1">
      <alignment horizontal="center" shrinkToFit="0" vertical="center" wrapText="1"/>
    </xf>
    <xf borderId="0" fillId="0" fontId="4" numFmtId="4" xfId="0" applyAlignment="1" applyFont="1" applyNumberFormat="1">
      <alignment horizontal="center" shrinkToFit="0" vertical="center" wrapText="1"/>
    </xf>
    <xf borderId="2" fillId="5" fontId="4" numFmtId="0" xfId="0" applyAlignment="1" applyBorder="1" applyFont="1">
      <alignment horizontal="center" shrinkToFit="0" vertical="center" wrapText="1"/>
    </xf>
    <xf borderId="4" fillId="0" fontId="4" numFmtId="166" xfId="0" applyAlignment="1" applyBorder="1" applyFont="1" applyNumberFormat="1">
      <alignment horizontal="center" shrinkToFit="0" vertical="center" wrapText="1"/>
    </xf>
    <xf borderId="2" fillId="0" fontId="4" numFmtId="169" xfId="0" applyAlignment="1" applyBorder="1" applyFont="1" applyNumberFormat="1">
      <alignment horizontal="center" shrinkToFit="0" vertical="center" wrapText="1"/>
    </xf>
    <xf borderId="2" fillId="0" fontId="4" numFmtId="4" xfId="0" applyAlignment="1" applyBorder="1" applyFont="1" applyNumberFormat="1">
      <alignment horizontal="center" shrinkToFit="0" vertical="center" wrapText="1"/>
    </xf>
    <xf borderId="0" fillId="5" fontId="13" numFmtId="0" xfId="0" applyAlignment="1" applyFont="1">
      <alignment shrinkToFit="0" wrapText="0"/>
    </xf>
    <xf borderId="0" fillId="0" fontId="13" numFmtId="0" xfId="0" applyAlignment="1" applyFont="1">
      <alignment shrinkToFit="0" wrapText="0"/>
    </xf>
    <xf borderId="0" fillId="0" fontId="14" numFmtId="0" xfId="0" applyAlignment="1" applyFont="1">
      <alignment vertical="bottom"/>
    </xf>
    <xf borderId="0" fillId="0" fontId="15" numFmtId="169" xfId="0" applyAlignment="1" applyFont="1" applyNumberFormat="1">
      <alignment horizontal="right" vertical="bottom"/>
    </xf>
    <xf borderId="0" fillId="0" fontId="16" numFmtId="0" xfId="0" applyAlignment="1" applyFont="1">
      <alignment shrinkToFit="0" wrapText="0"/>
    </xf>
    <xf borderId="0" fillId="0" fontId="17" numFmtId="0" xfId="0" applyAlignment="1" applyFont="1">
      <alignment shrinkToFit="0" wrapText="0"/>
    </xf>
    <xf borderId="0" fillId="0" fontId="15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15" numFmtId="0" xfId="0" applyAlignment="1" applyFont="1">
      <alignment horizontal="right" vertical="bottom"/>
    </xf>
    <xf borderId="0" fillId="0" fontId="18" numFmtId="0" xfId="0" applyAlignment="1" applyFont="1">
      <alignment shrinkToFit="0" wrapText="0"/>
    </xf>
    <xf borderId="0" fillId="0" fontId="15" numFmtId="0" xfId="0" applyFont="1"/>
    <xf borderId="0" fillId="5" fontId="17" numFmtId="0" xfId="0" applyAlignment="1" applyFont="1">
      <alignment shrinkToFit="0" wrapText="0"/>
    </xf>
    <xf borderId="0" fillId="0" fontId="17" numFmtId="0" xfId="0" applyAlignment="1" applyFont="1">
      <alignment horizontal="center" shrinkToFit="0" vertical="center" wrapText="0"/>
    </xf>
    <xf borderId="0" fillId="5" fontId="9" numFmtId="0" xfId="0" applyAlignment="1" applyFont="1">
      <alignment shrinkToFit="0" wrapText="0"/>
    </xf>
    <xf borderId="7" fillId="0" fontId="19" numFmtId="0" xfId="0" applyAlignment="1" applyBorder="1" applyFont="1">
      <alignment horizontal="center" vertical="center"/>
    </xf>
    <xf borderId="8" fillId="0" fontId="11" numFmtId="0" xfId="0" applyBorder="1" applyFont="1"/>
    <xf borderId="9" fillId="0" fontId="11" numFmtId="0" xfId="0" applyBorder="1" applyFont="1"/>
    <xf borderId="0" fillId="0" fontId="10" numFmtId="0" xfId="0" applyAlignment="1" applyFont="1">
      <alignment horizontal="center" vertical="center"/>
    </xf>
    <xf borderId="10" fillId="0" fontId="10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10" fillId="8" fontId="10" numFmtId="0" xfId="0" applyAlignment="1" applyBorder="1" applyFill="1" applyFont="1">
      <alignment horizontal="center" vertical="center"/>
    </xf>
    <xf borderId="0" fillId="9" fontId="10" numFmtId="170" xfId="0" applyAlignment="1" applyFill="1" applyFont="1" applyNumberFormat="1">
      <alignment horizontal="center" vertical="center"/>
    </xf>
    <xf borderId="1" fillId="10" fontId="10" numFmtId="0" xfId="0" applyAlignment="1" applyBorder="1" applyFill="1" applyFont="1">
      <alignment horizontal="center" vertical="center"/>
    </xf>
    <xf borderId="1" fillId="0" fontId="11" numFmtId="0" xfId="0" applyBorder="1" applyFont="1"/>
    <xf borderId="0" fillId="11" fontId="20" numFmtId="0" xfId="0" applyAlignment="1" applyFill="1" applyFont="1">
      <alignment horizontal="center" vertical="center"/>
    </xf>
    <xf borderId="1" fillId="11" fontId="20" numFmtId="0" xfId="0" applyAlignment="1" applyBorder="1" applyFont="1">
      <alignment horizontal="center" vertical="center"/>
    </xf>
    <xf borderId="11" fillId="11" fontId="20" numFmtId="0" xfId="0" applyAlignment="1" applyBorder="1" applyFont="1">
      <alignment horizontal="center" vertical="center"/>
    </xf>
    <xf borderId="10" fillId="0" fontId="10" numFmtId="10" xfId="0" applyAlignment="1" applyBorder="1" applyFont="1" applyNumberFormat="1">
      <alignment horizontal="center" vertical="center"/>
    </xf>
    <xf borderId="10" fillId="0" fontId="10" numFmtId="0" xfId="0" applyAlignment="1" applyBorder="1" applyFont="1">
      <alignment horizontal="center"/>
    </xf>
    <xf borderId="12" fillId="0" fontId="10" numFmtId="0" xfId="0" applyAlignment="1" applyBorder="1" applyFont="1">
      <alignment horizontal="center" vertical="center"/>
    </xf>
    <xf borderId="13" fillId="11" fontId="20" numFmtId="0" xfId="0" applyAlignment="1" applyBorder="1" applyFont="1">
      <alignment horizontal="center" vertical="center"/>
    </xf>
    <xf borderId="0" fillId="0" fontId="21" numFmtId="0" xfId="0" applyAlignment="1" applyFont="1">
      <alignment horizontal="center" vertical="center"/>
    </xf>
    <xf borderId="9" fillId="0" fontId="10" numFmtId="0" xfId="0" applyAlignment="1" applyBorder="1" applyFont="1">
      <alignment horizontal="center" vertical="center"/>
    </xf>
    <xf borderId="0" fillId="9" fontId="10" numFmtId="0" xfId="0" applyAlignment="1" applyFont="1">
      <alignment horizontal="center" vertical="center"/>
    </xf>
    <xf borderId="0" fillId="11" fontId="22" numFmtId="0" xfId="0" applyAlignment="1" applyFont="1">
      <alignment horizontal="center" vertical="center"/>
    </xf>
    <xf borderId="10" fillId="8" fontId="10" numFmtId="0" xfId="0" applyAlignment="1" applyBorder="1" applyFont="1">
      <alignment horizontal="center"/>
    </xf>
    <xf borderId="12" fillId="8" fontId="10" numFmtId="0" xfId="0" applyAlignment="1" applyBorder="1" applyFont="1">
      <alignment horizontal="center" vertical="center"/>
    </xf>
    <xf borderId="0" fillId="0" fontId="23" numFmtId="0" xfId="0" applyAlignment="1" applyFont="1">
      <alignment horizontal="center" vertical="center"/>
    </xf>
    <xf borderId="0" fillId="10" fontId="10" numFmtId="0" xfId="0" applyAlignment="1" applyFont="1">
      <alignment horizontal="center" vertical="center"/>
    </xf>
    <xf borderId="0" fillId="8" fontId="10" numFmtId="0" xfId="0" applyAlignment="1" applyFont="1">
      <alignment horizontal="center" vertical="center"/>
    </xf>
    <xf borderId="0" fillId="0" fontId="24" numFmtId="0" xfId="0" applyAlignment="1" applyFont="1">
      <alignment horizontal="left" vertical="center"/>
    </xf>
    <xf borderId="0" fillId="0" fontId="10" numFmtId="10" xfId="0" applyAlignment="1" applyFont="1" applyNumberFormat="1">
      <alignment horizontal="center" vertical="center"/>
    </xf>
    <xf borderId="0" fillId="0" fontId="10" numFmtId="0" xfId="0" applyAlignment="1" applyFont="1">
      <alignment horizontal="center"/>
    </xf>
    <xf borderId="0" fillId="0" fontId="25" numFmtId="0" xfId="0" applyAlignment="1" applyFont="1">
      <alignment horizontal="left" vertical="center"/>
    </xf>
    <xf borderId="0" fillId="0" fontId="26" numFmtId="0" xfId="0" applyAlignment="1" applyFont="1">
      <alignment horizontal="center" readingOrder="0"/>
    </xf>
    <xf borderId="0" fillId="0" fontId="27" numFmtId="0" xfId="0" applyFont="1"/>
    <xf borderId="0" fillId="0" fontId="27" numFmtId="0" xfId="0" applyAlignment="1" applyFont="1">
      <alignment vertical="bottom"/>
    </xf>
    <xf borderId="0" fillId="0" fontId="27" numFmtId="0" xfId="0" applyAlignment="1" applyFont="1">
      <alignment readingOrder="0"/>
    </xf>
    <xf borderId="0" fillId="9" fontId="27" numFmtId="0" xfId="0" applyAlignment="1" applyFont="1">
      <alignment horizontal="center"/>
    </xf>
    <xf borderId="0" fillId="10" fontId="27" numFmtId="0" xfId="0" applyAlignment="1" applyFont="1">
      <alignment horizontal="center"/>
    </xf>
    <xf borderId="0" fillId="11" fontId="28" numFmtId="0" xfId="0" applyAlignment="1" applyFont="1">
      <alignment horizontal="center"/>
    </xf>
    <xf borderId="0" fillId="5" fontId="27" numFmtId="0" xfId="0" applyAlignment="1" applyFont="1">
      <alignment horizontal="center"/>
    </xf>
    <xf borderId="0" fillId="5" fontId="29" numFmtId="0" xfId="0" applyAlignment="1" applyFont="1">
      <alignment readingOrder="0"/>
    </xf>
    <xf borderId="0" fillId="5" fontId="28" numFmtId="0" xfId="0" applyAlignment="1" applyFont="1">
      <alignment horizontal="center"/>
    </xf>
    <xf borderId="0" fillId="0" fontId="27" numFmtId="0" xfId="0" applyAlignment="1" applyFont="1">
      <alignment horizontal="center"/>
    </xf>
    <xf borderId="0" fillId="0" fontId="8" numFmtId="0" xfId="0" applyAlignment="1" applyFont="1">
      <alignment vertical="bottom"/>
    </xf>
    <xf borderId="0" fillId="0" fontId="26" numFmtId="0" xfId="0" applyAlignment="1" applyFont="1">
      <alignment horizontal="center"/>
    </xf>
    <xf borderId="0" fillId="0" fontId="15" numFmtId="0" xfId="0" applyAlignment="1" applyFont="1">
      <alignment shrinkToFit="0" wrapText="0"/>
    </xf>
    <xf borderId="0" fillId="0" fontId="15" numFmtId="0" xfId="0" applyAlignment="1" applyFont="1">
      <alignment readingOrder="0" shrinkToFit="0" wrapText="0"/>
    </xf>
    <xf borderId="0" fillId="0" fontId="27" numFmtId="10" xfId="0" applyFont="1" applyNumberFormat="1"/>
    <xf borderId="0" fillId="0" fontId="14" numFmtId="0" xfId="0" applyFont="1"/>
  </cellXfs>
  <cellStyles count="1">
    <cellStyle xfId="0" name="Normal" builtinId="0"/>
  </cellStyles>
  <dxfs count="4">
    <dxf>
      <font>
        <color rgb="FFE2EFD9"/>
      </font>
      <fill>
        <patternFill patternType="solid">
          <fgColor rgb="FF548135"/>
          <bgColor rgb="FF548135"/>
        </patternFill>
      </fill>
      <alignment shrinkToFit="0" wrapText="0"/>
      <border/>
    </dxf>
    <dxf>
      <font>
        <color rgb="FF006100"/>
      </font>
      <fill>
        <patternFill patternType="solid">
          <fgColor rgb="FFC6EFCE"/>
          <bgColor rgb="FFC6EFCE"/>
        </patternFill>
      </fill>
      <alignment shrinkToFit="0" wrapText="0"/>
      <border/>
    </dxf>
    <dxf>
      <font>
        <color rgb="FF9C6500"/>
      </font>
      <fill>
        <patternFill patternType="solid">
          <fgColor rgb="FFFFEB9C"/>
          <bgColor rgb="FFFFEB9C"/>
        </patternFill>
      </fill>
      <alignment shrinkToFit="0" wrapText="0"/>
      <border/>
    </dxf>
    <dxf>
      <font>
        <color rgb="FF9C0006"/>
      </font>
      <fill>
        <patternFill patternType="solid">
          <fgColor rgb="FFFFC7CE"/>
          <bgColor rgb="FFFFC7CE"/>
        </patternFill>
      </fill>
      <alignment shrinkToFit="0" wrapText="0"/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381000</xdr:colOff>
      <xdr:row>116</xdr:row>
      <xdr:rowOff>57150</xdr:rowOff>
    </xdr:from>
    <xdr:ext cx="1343025" cy="10572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6.29"/>
    <col customWidth="1" min="2" max="2" width="55.43"/>
    <col customWidth="1" min="3" max="3" width="13.57"/>
    <col customWidth="1" min="4" max="4" width="13.14"/>
    <col customWidth="1" min="5" max="5" width="12.14"/>
    <col customWidth="1" min="6" max="6" width="12.29"/>
    <col customWidth="1" min="7" max="17" width="11.14"/>
    <col customWidth="1" min="18" max="19" width="9.43"/>
    <col customWidth="1" min="20" max="20" width="7.71"/>
    <col customWidth="1" min="21" max="22" width="15.14"/>
  </cols>
  <sheetData>
    <row r="1" ht="22.5" customHeight="1">
      <c r="A1" s="1" t="s">
        <v>0</v>
      </c>
      <c r="B1" s="2" t="s">
        <v>1</v>
      </c>
      <c r="C1" s="1"/>
      <c r="D1" s="3" t="s">
        <v>2</v>
      </c>
      <c r="E1" s="1"/>
      <c r="F1" s="1"/>
      <c r="G1" s="4"/>
      <c r="L1" s="1"/>
      <c r="M1" s="1"/>
      <c r="N1" s="1"/>
      <c r="O1" s="1"/>
      <c r="P1" s="1"/>
      <c r="Q1" s="1"/>
      <c r="R1" s="1"/>
      <c r="S1" s="1"/>
      <c r="T1" s="1"/>
    </row>
    <row r="2" ht="12.0" customHeight="1">
      <c r="A2" s="5"/>
      <c r="C2" s="6"/>
      <c r="D2" s="7"/>
      <c r="E2" s="5"/>
      <c r="F2" s="5"/>
      <c r="G2" s="8">
        <v>44531.0</v>
      </c>
      <c r="H2" s="9">
        <f t="shared" ref="H2:S2" si="1">G2+7</f>
        <v>44538</v>
      </c>
      <c r="I2" s="9">
        <f t="shared" si="1"/>
        <v>44545</v>
      </c>
      <c r="J2" s="9">
        <f t="shared" si="1"/>
        <v>44552</v>
      </c>
      <c r="K2" s="9">
        <f t="shared" si="1"/>
        <v>44559</v>
      </c>
      <c r="L2" s="9">
        <f t="shared" si="1"/>
        <v>44566</v>
      </c>
      <c r="M2" s="9">
        <f t="shared" si="1"/>
        <v>44573</v>
      </c>
      <c r="N2" s="9">
        <f t="shared" si="1"/>
        <v>44580</v>
      </c>
      <c r="O2" s="9">
        <f t="shared" si="1"/>
        <v>44587</v>
      </c>
      <c r="P2" s="9">
        <f t="shared" si="1"/>
        <v>44594</v>
      </c>
      <c r="Q2" s="9">
        <f t="shared" si="1"/>
        <v>44601</v>
      </c>
      <c r="R2" s="9">
        <f t="shared" si="1"/>
        <v>44608</v>
      </c>
      <c r="S2" s="9">
        <f t="shared" si="1"/>
        <v>44615</v>
      </c>
      <c r="T2" s="5"/>
    </row>
    <row r="3">
      <c r="A3" s="10"/>
      <c r="B3" s="11" t="s">
        <v>3</v>
      </c>
      <c r="C3" s="12" t="s">
        <v>4</v>
      </c>
      <c r="D3" s="13" t="s">
        <v>5</v>
      </c>
      <c r="E3" s="13" t="s">
        <v>6</v>
      </c>
      <c r="F3" s="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5"/>
    </row>
    <row r="4" ht="16.5" customHeight="1">
      <c r="A4" s="15"/>
      <c r="B4" s="16" t="s">
        <v>7</v>
      </c>
      <c r="C4" s="17">
        <v>640.0</v>
      </c>
      <c r="D4" s="17">
        <v>640.0</v>
      </c>
      <c r="E4" s="18">
        <f t="shared" ref="E4:E10" si="3">D4/C4</f>
        <v>1</v>
      </c>
      <c r="F4" s="5"/>
      <c r="G4" s="19"/>
      <c r="H4" s="19" t="str">
        <f>SUM('Meta individual (Corretores)'!H4+OTT!H4+Canais!H4)</f>
        <v>#REF!</v>
      </c>
      <c r="I4" s="19" t="str">
        <f>sum('Meta individual (Corretores)'!I4+OTT!I4+Canais!I4)</f>
        <v>#REF!</v>
      </c>
      <c r="J4" s="19" t="str">
        <f>sum('Meta individual (Corretores)'!J4+OTT!J4+Canais!J4)</f>
        <v>#REF!</v>
      </c>
      <c r="K4" s="19" t="str">
        <f>sum('Meta individual (Corretores)'!K4+OTT!L4+Canais!L4)</f>
        <v>#REF!</v>
      </c>
      <c r="L4" s="19" t="str">
        <f t="shared" ref="L4:N4" si="2">sum(#REF!+OTT!M4+Canais!M4)</f>
        <v>#REF!</v>
      </c>
      <c r="M4" s="19" t="str">
        <f t="shared" si="2"/>
        <v>#REF!</v>
      </c>
      <c r="N4" s="19" t="str">
        <f t="shared" si="2"/>
        <v>#REF!</v>
      </c>
      <c r="O4" s="19" t="str">
        <f>sum('Meta individual (Corretores)'!M4+OTT!Q4+Canais!Q4)</f>
        <v>#REF!</v>
      </c>
      <c r="P4" s="19" t="str">
        <f>sum('Meta individual (Corretores)'!N4+OTT!R4+Canais!R4)</f>
        <v>#REF!</v>
      </c>
      <c r="Q4" s="19" t="str">
        <f>sum('Meta individual (Corretores)'!O4+OTT!S4+Canais!S4)</f>
        <v>#REF!</v>
      </c>
      <c r="R4" s="19" t="str">
        <f>sum('Meta individual (Corretores)'!P4+OTT!T4+Canais!T4)</f>
        <v>#REF!</v>
      </c>
      <c r="S4" s="19" t="str">
        <f>sum('Meta individual (Corretores)'!R4+OTT!V4+Canais!U4)</f>
        <v>#REF!</v>
      </c>
      <c r="T4" s="5"/>
    </row>
    <row r="5" ht="16.5" customHeight="1">
      <c r="A5" s="15"/>
      <c r="B5" s="16" t="s">
        <v>8</v>
      </c>
      <c r="C5" s="17">
        <v>380.0</v>
      </c>
      <c r="D5" s="17">
        <v>380.0</v>
      </c>
      <c r="E5" s="18">
        <f t="shared" si="3"/>
        <v>1</v>
      </c>
      <c r="F5" s="5"/>
      <c r="G5" s="19"/>
      <c r="H5" s="19" t="str">
        <f>sum('Meta individual (Corretores)'!H5+OTT!H5+Canais!H5)</f>
        <v>#REF!</v>
      </c>
      <c r="I5" s="19" t="str">
        <f>sum('Meta individual (Corretores)'!I5+OTT!I5+Canais!I5)</f>
        <v>#REF!</v>
      </c>
      <c r="J5" s="19" t="str">
        <f>sum('Meta individual (Corretores)'!J5+OTT!J5+Canais!J5)</f>
        <v>#REF!</v>
      </c>
      <c r="K5" s="19" t="str">
        <f>sum('Meta individual (Corretores)'!K5+OTT!L5+Canais!L5)</f>
        <v>#REF!</v>
      </c>
      <c r="L5" s="19" t="str">
        <f t="shared" ref="L5:N5" si="4">sum(#REF!+OTT!M5+Canais!M5)</f>
        <v>#REF!</v>
      </c>
      <c r="M5" s="19" t="str">
        <f t="shared" si="4"/>
        <v>#REF!</v>
      </c>
      <c r="N5" s="19" t="str">
        <f t="shared" si="4"/>
        <v>#REF!</v>
      </c>
      <c r="O5" s="19" t="str">
        <f>sum('Meta individual (Corretores)'!M5+OTT!Q5+Canais!Q5)</f>
        <v>#REF!</v>
      </c>
      <c r="P5" s="19" t="str">
        <f>sum('Meta individual (Corretores)'!N5+OTT!R5+Canais!R5)</f>
        <v>#REF!</v>
      </c>
      <c r="Q5" s="19" t="str">
        <f>sum('Meta individual (Corretores)'!O5+OTT!S5+Canais!S5)</f>
        <v>#REF!</v>
      </c>
      <c r="R5" s="19" t="str">
        <f>sum('Meta individual (Corretores)'!P5+OTT!T5+Canais!T5)</f>
        <v>#REF!</v>
      </c>
      <c r="S5" s="19" t="str">
        <f>sum('Meta individual (Corretores)'!R5+OTT!V5+Canais!U5)</f>
        <v>#REF!</v>
      </c>
      <c r="T5" s="5"/>
    </row>
    <row r="6" ht="16.5" customHeight="1">
      <c r="A6" s="15"/>
      <c r="B6" s="16" t="s">
        <v>9</v>
      </c>
      <c r="C6" s="17">
        <v>120.0</v>
      </c>
      <c r="D6" s="17">
        <v>120.0</v>
      </c>
      <c r="E6" s="18">
        <f t="shared" si="3"/>
        <v>1</v>
      </c>
      <c r="F6" s="5"/>
      <c r="G6" s="20" t="s">
        <v>10</v>
      </c>
      <c r="H6" s="20" t="s">
        <v>10</v>
      </c>
      <c r="I6" s="20" t="s">
        <v>10</v>
      </c>
      <c r="J6" s="20" t="s">
        <v>10</v>
      </c>
      <c r="K6" s="20" t="s">
        <v>10</v>
      </c>
      <c r="L6" s="20" t="s">
        <v>10</v>
      </c>
      <c r="M6" s="20" t="s">
        <v>10</v>
      </c>
      <c r="N6" s="20" t="s">
        <v>10</v>
      </c>
      <c r="O6" s="20" t="s">
        <v>10</v>
      </c>
      <c r="P6" s="20" t="s">
        <v>10</v>
      </c>
      <c r="Q6" s="20" t="s">
        <v>10</v>
      </c>
      <c r="R6" s="20" t="s">
        <v>10</v>
      </c>
      <c r="S6" s="20" t="s">
        <v>10</v>
      </c>
      <c r="T6" s="5"/>
    </row>
    <row r="7" ht="16.5" customHeight="1">
      <c r="A7" s="15"/>
      <c r="B7" s="16" t="s">
        <v>11</v>
      </c>
      <c r="C7" s="17">
        <v>72.0</v>
      </c>
      <c r="D7" s="17">
        <v>72.0</v>
      </c>
      <c r="E7" s="18">
        <f t="shared" si="3"/>
        <v>1</v>
      </c>
      <c r="F7" s="5"/>
      <c r="G7" s="20" t="s">
        <v>10</v>
      </c>
      <c r="H7" s="20" t="s">
        <v>10</v>
      </c>
      <c r="I7" s="20" t="s">
        <v>10</v>
      </c>
      <c r="J7" s="20" t="s">
        <v>10</v>
      </c>
      <c r="K7" s="20" t="s">
        <v>10</v>
      </c>
      <c r="L7" s="20" t="s">
        <v>10</v>
      </c>
      <c r="M7" s="20" t="s">
        <v>10</v>
      </c>
      <c r="N7" s="20" t="s">
        <v>10</v>
      </c>
      <c r="O7" s="20" t="s">
        <v>10</v>
      </c>
      <c r="P7" s="20" t="s">
        <v>10</v>
      </c>
      <c r="Q7" s="20" t="s">
        <v>10</v>
      </c>
      <c r="R7" s="20" t="s">
        <v>10</v>
      </c>
      <c r="S7" s="20" t="s">
        <v>10</v>
      </c>
      <c r="T7" s="5"/>
      <c r="U7" s="21"/>
      <c r="V7" s="21"/>
    </row>
    <row r="8" ht="16.5" customHeight="1">
      <c r="A8" s="15"/>
      <c r="B8" s="16" t="s">
        <v>12</v>
      </c>
      <c r="C8" s="22">
        <v>30000.0</v>
      </c>
      <c r="D8" s="22">
        <v>25000.0</v>
      </c>
      <c r="E8" s="18">
        <f t="shared" si="3"/>
        <v>0.8333333333</v>
      </c>
      <c r="F8" s="5"/>
      <c r="G8" s="20" t="s">
        <v>10</v>
      </c>
      <c r="H8" s="20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0" t="s">
        <v>10</v>
      </c>
      <c r="N8" s="20" t="s">
        <v>10</v>
      </c>
      <c r="O8" s="20" t="s">
        <v>10</v>
      </c>
      <c r="P8" s="20" t="s">
        <v>10</v>
      </c>
      <c r="Q8" s="20" t="s">
        <v>10</v>
      </c>
      <c r="R8" s="20" t="s">
        <v>10</v>
      </c>
      <c r="S8" s="20" t="s">
        <v>10</v>
      </c>
      <c r="T8" s="5"/>
      <c r="U8" s="21"/>
      <c r="V8" s="21"/>
    </row>
    <row r="9">
      <c r="A9" s="15"/>
      <c r="B9" s="16" t="s">
        <v>13</v>
      </c>
      <c r="C9" s="17">
        <v>20.0</v>
      </c>
      <c r="D9" s="17">
        <v>18.0</v>
      </c>
      <c r="E9" s="18">
        <f t="shared" si="3"/>
        <v>0.9</v>
      </c>
      <c r="F9" s="5"/>
      <c r="G9" s="19" t="s">
        <v>10</v>
      </c>
      <c r="H9" s="19" t="s">
        <v>10</v>
      </c>
      <c r="I9" s="19" t="s">
        <v>10</v>
      </c>
      <c r="J9" s="19" t="s">
        <v>10</v>
      </c>
      <c r="K9" s="19" t="s">
        <v>10</v>
      </c>
      <c r="L9" s="19" t="s">
        <v>10</v>
      </c>
      <c r="M9" s="19" t="s">
        <v>10</v>
      </c>
      <c r="N9" s="19" t="s">
        <v>10</v>
      </c>
      <c r="O9" s="19" t="s">
        <v>10</v>
      </c>
      <c r="P9" s="19" t="s">
        <v>10</v>
      </c>
      <c r="Q9" s="19" t="s">
        <v>10</v>
      </c>
      <c r="R9" s="19" t="s">
        <v>10</v>
      </c>
      <c r="S9" s="19" t="s">
        <v>10</v>
      </c>
      <c r="T9" s="5"/>
      <c r="U9" s="21"/>
      <c r="V9" s="21"/>
    </row>
    <row r="10" ht="16.5" customHeight="1">
      <c r="A10" s="15"/>
      <c r="B10" s="16" t="s">
        <v>14</v>
      </c>
      <c r="C10" s="23">
        <v>20.0</v>
      </c>
      <c r="D10" s="23">
        <v>19.0</v>
      </c>
      <c r="E10" s="18">
        <f t="shared" si="3"/>
        <v>0.95</v>
      </c>
      <c r="F10" s="5"/>
      <c r="G10" s="24" t="str">
        <f t="shared" ref="G10:S10" si="5">sum(#REF!+#REF!+#REF!)</f>
        <v>#REF!</v>
      </c>
      <c r="H10" s="24" t="str">
        <f t="shared" si="5"/>
        <v>#REF!</v>
      </c>
      <c r="I10" s="24" t="str">
        <f t="shared" si="5"/>
        <v>#REF!</v>
      </c>
      <c r="J10" s="24" t="str">
        <f t="shared" si="5"/>
        <v>#REF!</v>
      </c>
      <c r="K10" s="24" t="str">
        <f t="shared" si="5"/>
        <v>#REF!</v>
      </c>
      <c r="L10" s="24" t="str">
        <f t="shared" si="5"/>
        <v>#REF!</v>
      </c>
      <c r="M10" s="24" t="str">
        <f t="shared" si="5"/>
        <v>#REF!</v>
      </c>
      <c r="N10" s="24" t="str">
        <f t="shared" si="5"/>
        <v>#REF!</v>
      </c>
      <c r="O10" s="24" t="str">
        <f t="shared" si="5"/>
        <v>#REF!</v>
      </c>
      <c r="P10" s="24" t="str">
        <f t="shared" si="5"/>
        <v>#REF!</v>
      </c>
      <c r="Q10" s="24" t="str">
        <f t="shared" si="5"/>
        <v>#REF!</v>
      </c>
      <c r="R10" s="24" t="str">
        <f t="shared" si="5"/>
        <v>#REF!</v>
      </c>
      <c r="S10" s="24" t="str">
        <f t="shared" si="5"/>
        <v>#REF!</v>
      </c>
      <c r="T10" s="5"/>
      <c r="U10" s="21"/>
      <c r="V10" s="21"/>
    </row>
    <row r="11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>
      <c r="A12" s="10"/>
      <c r="B12" s="11" t="s">
        <v>15</v>
      </c>
      <c r="C12" s="12" t="s">
        <v>4</v>
      </c>
      <c r="D12" s="12" t="s">
        <v>16</v>
      </c>
      <c r="E12" s="12" t="s">
        <v>6</v>
      </c>
      <c r="F12" s="25"/>
      <c r="G12" s="25"/>
      <c r="H12" s="25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5"/>
    </row>
    <row r="13" ht="16.5" customHeight="1">
      <c r="A13" s="15"/>
      <c r="B13" s="16" t="s">
        <v>17</v>
      </c>
      <c r="C13" s="24">
        <v>45.0</v>
      </c>
      <c r="D13" s="19">
        <v>30.0</v>
      </c>
      <c r="E13" s="26">
        <f t="shared" ref="E13:E16" si="6">D13/C13</f>
        <v>0.6666666667</v>
      </c>
      <c r="F13" s="27"/>
      <c r="G13" s="25"/>
      <c r="I13" s="2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28"/>
    </row>
    <row r="14" ht="16.5" customHeight="1">
      <c r="A14" s="15"/>
      <c r="B14" s="29" t="s">
        <v>18</v>
      </c>
      <c r="C14" s="30">
        <v>18.0</v>
      </c>
      <c r="D14" s="30">
        <v>15.0</v>
      </c>
      <c r="E14" s="26">
        <f t="shared" si="6"/>
        <v>0.8333333333</v>
      </c>
      <c r="F14" s="25"/>
      <c r="G14" s="31"/>
      <c r="I14" s="31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8"/>
    </row>
    <row r="15" ht="16.5" customHeight="1">
      <c r="A15" s="15"/>
      <c r="B15" s="16" t="s">
        <v>19</v>
      </c>
      <c r="C15" s="22">
        <v>30000.0</v>
      </c>
      <c r="D15" s="22">
        <v>25000.0</v>
      </c>
      <c r="E15" s="18">
        <f t="shared" si="6"/>
        <v>0.8333333333</v>
      </c>
      <c r="H15" s="32"/>
      <c r="I15" s="32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28"/>
    </row>
    <row r="16" ht="16.5" customHeight="1">
      <c r="A16" s="15"/>
      <c r="B16" s="16" t="s">
        <v>20</v>
      </c>
      <c r="C16" s="22">
        <v>150000.0</v>
      </c>
      <c r="D16" s="22">
        <v>89000.0</v>
      </c>
      <c r="E16" s="18">
        <f t="shared" si="6"/>
        <v>0.5933333333</v>
      </c>
      <c r="F16" s="27"/>
      <c r="G16" s="27"/>
      <c r="H16" s="27"/>
      <c r="I16" s="2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5"/>
    </row>
    <row r="17" ht="16.5" customHeight="1">
      <c r="A17" s="15"/>
      <c r="B17" s="33" t="s">
        <v>21</v>
      </c>
      <c r="C17" s="34"/>
      <c r="D17" s="35"/>
      <c r="E17" s="36"/>
      <c r="F17" s="27"/>
      <c r="G17" s="27"/>
      <c r="H17" s="27"/>
      <c r="I17" s="2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5"/>
    </row>
    <row r="18" ht="16.5" customHeight="1">
      <c r="A18" s="15"/>
      <c r="B18" s="37"/>
      <c r="C18" s="15"/>
      <c r="D18" s="15"/>
      <c r="E18" s="15"/>
      <c r="F18" s="27"/>
      <c r="G18" s="27"/>
      <c r="H18" s="27"/>
      <c r="I18" s="2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5"/>
    </row>
    <row r="19" ht="16.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</row>
    <row r="107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</row>
    <row r="108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</row>
    <row r="109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</row>
    <row r="112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</row>
    <row r="113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</row>
    <row r="114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</row>
    <row r="11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</row>
    <row r="117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</row>
    <row r="118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</row>
    <row r="120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</row>
    <row r="123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</row>
    <row r="124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</row>
    <row r="125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</row>
    <row r="127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</row>
    <row r="128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</row>
    <row r="129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</row>
    <row r="134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</row>
    <row r="135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</row>
    <row r="13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</row>
    <row r="138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</row>
    <row r="140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</row>
    <row r="142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</row>
    <row r="145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</row>
    <row r="14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</row>
    <row r="147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</row>
    <row r="149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</row>
    <row r="151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</row>
    <row r="153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</row>
    <row r="15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</row>
    <row r="157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</row>
    <row r="158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</row>
    <row r="160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</row>
    <row r="162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</row>
    <row r="163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</row>
    <row r="167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</row>
    <row r="168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</row>
    <row r="169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</row>
    <row r="170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</row>
    <row r="171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</row>
    <row r="173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</row>
    <row r="174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</row>
    <row r="175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</row>
    <row r="178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</row>
    <row r="179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</row>
    <row r="180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</row>
    <row r="181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</row>
    <row r="182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</row>
    <row r="184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</row>
    <row r="185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</row>
    <row r="18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</row>
    <row r="189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</row>
    <row r="190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</row>
    <row r="191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</row>
    <row r="192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</row>
    <row r="193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</row>
    <row r="195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</row>
    <row r="19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</row>
    <row r="19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  <row r="198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</row>
    <row r="200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</row>
    <row r="201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</row>
    <row r="202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</row>
    <row r="203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</row>
    <row r="204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</row>
    <row r="20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</row>
    <row r="20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</row>
    <row r="208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3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</row>
    <row r="214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">
    <mergeCell ref="B1:B2"/>
    <mergeCell ref="G1:K1"/>
    <mergeCell ref="G13:H13"/>
    <mergeCell ref="G14:H14"/>
    <mergeCell ref="C17:E17"/>
  </mergeCells>
  <conditionalFormatting sqref="E4:E10 E13:E16 G14">
    <cfRule type="cellIs" dxfId="0" priority="1" operator="between">
      <formula>0.81</formula>
      <formula>1</formula>
    </cfRule>
  </conditionalFormatting>
  <conditionalFormatting sqref="E4:E10 E13:E16 G14">
    <cfRule type="cellIs" dxfId="1" priority="2" operator="between">
      <formula>0.6</formula>
      <formula>0.8</formula>
    </cfRule>
  </conditionalFormatting>
  <conditionalFormatting sqref="E4:E10 E13:E16 G14">
    <cfRule type="cellIs" dxfId="2" priority="3" operator="between">
      <formula>0.41</formula>
      <formula>0.6</formula>
    </cfRule>
  </conditionalFormatting>
  <conditionalFormatting sqref="E4:E10 E13:E16 G14">
    <cfRule type="cellIs" dxfId="3" priority="4" operator="between">
      <formula>0</formula>
      <formula>0.4</formula>
    </cfRule>
  </conditionalFormatting>
  <conditionalFormatting sqref="E4:E10 E13:E16 G14">
    <cfRule type="cellIs" dxfId="0" priority="5" operator="between">
      <formula>0.81</formula>
      <formula>1</formula>
    </cfRule>
  </conditionalFormatting>
  <conditionalFormatting sqref="E4:E10 E13:E16 G14">
    <cfRule type="cellIs" dxfId="1" priority="6" operator="between">
      <formula>0.6</formula>
      <formula>0.8</formula>
    </cfRule>
  </conditionalFormatting>
  <conditionalFormatting sqref="E4:E10 E13:E16 G14">
    <cfRule type="cellIs" dxfId="2" priority="7" operator="between">
      <formula>0.41</formula>
      <formula>0.6</formula>
    </cfRule>
  </conditionalFormatting>
  <conditionalFormatting sqref="E4:E10 E13:E16 G14">
    <cfRule type="cellIs" dxfId="3" priority="8" operator="between">
      <formula>0</formula>
      <formula>0.4</formula>
    </cfRule>
  </conditionalFormatting>
  <dataValidations>
    <dataValidation type="list" allowBlank="1" showErrorMessage="1" sqref="D2">
      <formula1>$G$2:$S$2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6.0"/>
    <col customWidth="1" min="2" max="2" width="55.43"/>
    <col customWidth="1" min="3" max="3" width="15.43"/>
    <col customWidth="1" min="4" max="4" width="15.86"/>
    <col customWidth="1" min="5" max="5" width="13.86"/>
    <col customWidth="1" min="6" max="6" width="3.86"/>
    <col customWidth="1" min="7" max="12" width="11.14"/>
    <col customWidth="1" hidden="1" min="13" max="15" width="11.14"/>
    <col customWidth="1" hidden="1" min="16" max="16" width="9.43"/>
    <col customWidth="1" min="17" max="17" width="11.14"/>
    <col customWidth="1" hidden="1" min="18" max="21" width="9.43"/>
    <col customWidth="1" min="22" max="22" width="11.14"/>
    <col customWidth="1" min="23" max="27" width="9.43"/>
    <col customWidth="1" min="28" max="28" width="11.14"/>
  </cols>
  <sheetData>
    <row r="1" ht="22.5" customHeight="1">
      <c r="A1" s="1" t="s">
        <v>0</v>
      </c>
      <c r="B1" s="38" t="s">
        <v>22</v>
      </c>
      <c r="C1" s="1"/>
      <c r="D1" s="3" t="s">
        <v>2</v>
      </c>
      <c r="E1" s="1"/>
      <c r="F1" s="1"/>
      <c r="G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6.5" customHeight="1">
      <c r="A2" s="5"/>
      <c r="C2" s="6"/>
      <c r="D2" s="39"/>
      <c r="E2" s="5"/>
      <c r="F2" s="5"/>
      <c r="G2" s="9">
        <v>44501.0</v>
      </c>
      <c r="H2" s="9">
        <f t="shared" ref="H2:K2" si="1">G2+7</f>
        <v>44508</v>
      </c>
      <c r="I2" s="9">
        <f t="shared" si="1"/>
        <v>44515</v>
      </c>
      <c r="J2" s="9">
        <f t="shared" si="1"/>
        <v>44522</v>
      </c>
      <c r="K2" s="9">
        <f t="shared" si="1"/>
        <v>44529</v>
      </c>
      <c r="L2" s="40" t="s">
        <v>23</v>
      </c>
      <c r="M2" s="9" t="str">
        <f>#REF!+7</f>
        <v>#REF!</v>
      </c>
      <c r="N2" s="9" t="str">
        <f t="shared" ref="N2:P2" si="2">M2+7</f>
        <v>#REF!</v>
      </c>
      <c r="O2" s="9" t="str">
        <f t="shared" si="2"/>
        <v>#REF!</v>
      </c>
      <c r="P2" s="9" t="str">
        <f t="shared" si="2"/>
        <v>#REF!</v>
      </c>
      <c r="Q2" s="40" t="s">
        <v>24</v>
      </c>
      <c r="R2" s="9" t="str">
        <f>P2+14</f>
        <v>#REF!</v>
      </c>
      <c r="S2" s="9" t="str">
        <f t="shared" ref="S2:U2" si="3">R2+7</f>
        <v>#REF!</v>
      </c>
      <c r="T2" s="9" t="str">
        <f t="shared" si="3"/>
        <v>#REF!</v>
      </c>
      <c r="U2" s="9" t="str">
        <f t="shared" si="3"/>
        <v>#REF!</v>
      </c>
      <c r="V2" s="40" t="s">
        <v>25</v>
      </c>
      <c r="W2" s="9" t="str">
        <f t="shared" ref="W2:X2" si="4">T2+14</f>
        <v>#REF!</v>
      </c>
      <c r="X2" s="9" t="str">
        <f t="shared" si="4"/>
        <v>#REF!</v>
      </c>
      <c r="Y2" s="9" t="str">
        <f t="shared" ref="Y2:AA2" si="5">X2+7</f>
        <v>#REF!</v>
      </c>
      <c r="Z2" s="9" t="str">
        <f t="shared" si="5"/>
        <v>#REF!</v>
      </c>
      <c r="AA2" s="9" t="str">
        <f t="shared" si="5"/>
        <v>#REF!</v>
      </c>
      <c r="AB2" s="40" t="s">
        <v>26</v>
      </c>
    </row>
    <row r="3">
      <c r="A3" s="10"/>
      <c r="B3" s="11" t="s">
        <v>27</v>
      </c>
      <c r="C3" s="12" t="s">
        <v>4</v>
      </c>
      <c r="D3" s="13" t="s">
        <v>5</v>
      </c>
      <c r="E3" s="13" t="s">
        <v>6</v>
      </c>
      <c r="F3" s="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ht="16.5" customHeight="1">
      <c r="A4" s="15"/>
      <c r="B4" s="16" t="s">
        <v>28</v>
      </c>
      <c r="C4" s="41">
        <v>160.0</v>
      </c>
      <c r="D4" s="41">
        <v>160.0</v>
      </c>
      <c r="E4" s="18">
        <f t="shared" ref="E4:E11" si="7">D4/C4</f>
        <v>1</v>
      </c>
      <c r="F4" s="5"/>
      <c r="G4" s="42"/>
      <c r="H4" s="42"/>
      <c r="I4" s="42"/>
      <c r="J4" s="42"/>
      <c r="K4" s="42"/>
      <c r="L4" s="43">
        <v>0.0</v>
      </c>
      <c r="M4" s="43">
        <v>0.0</v>
      </c>
      <c r="N4" s="43">
        <v>0.0</v>
      </c>
      <c r="O4" s="43">
        <v>0.0</v>
      </c>
      <c r="P4" s="43">
        <v>0.0</v>
      </c>
      <c r="Q4" s="43">
        <v>0.0</v>
      </c>
      <c r="R4" s="43">
        <v>0.0</v>
      </c>
      <c r="S4" s="43">
        <v>0.0</v>
      </c>
      <c r="T4" s="43">
        <v>0.0</v>
      </c>
      <c r="U4" s="43">
        <v>0.0</v>
      </c>
      <c r="V4" s="43">
        <v>0.0</v>
      </c>
      <c r="W4" s="42">
        <f t="shared" ref="W4:AA4" si="6">W14+W24</f>
        <v>0</v>
      </c>
      <c r="X4" s="42">
        <f t="shared" si="6"/>
        <v>0</v>
      </c>
      <c r="Y4" s="42">
        <f t="shared" si="6"/>
        <v>0</v>
      </c>
      <c r="Z4" s="42">
        <f t="shared" si="6"/>
        <v>0</v>
      </c>
      <c r="AA4" s="42">
        <f t="shared" si="6"/>
        <v>0</v>
      </c>
      <c r="AB4" s="44">
        <f t="shared" ref="AB4:AB5" si="10">sum(W4:AA4)</f>
        <v>0</v>
      </c>
    </row>
    <row r="5" ht="16.5" customHeight="1">
      <c r="A5" s="15"/>
      <c r="B5" s="16" t="s">
        <v>8</v>
      </c>
      <c r="C5" s="41">
        <v>95.0</v>
      </c>
      <c r="D5" s="41">
        <v>95.0</v>
      </c>
      <c r="E5" s="18">
        <f t="shared" si="7"/>
        <v>1</v>
      </c>
      <c r="F5" s="5"/>
      <c r="G5" s="42"/>
      <c r="H5" s="42"/>
      <c r="I5" s="42"/>
      <c r="J5" s="42"/>
      <c r="K5" s="42"/>
      <c r="L5" s="43">
        <v>0.0</v>
      </c>
      <c r="M5" s="43">
        <v>0.0</v>
      </c>
      <c r="N5" s="43">
        <v>0.0</v>
      </c>
      <c r="O5" s="43">
        <v>0.0</v>
      </c>
      <c r="P5" s="43">
        <v>0.0</v>
      </c>
      <c r="Q5" s="43">
        <v>0.0</v>
      </c>
      <c r="R5" s="43">
        <v>0.0</v>
      </c>
      <c r="S5" s="43">
        <v>0.0</v>
      </c>
      <c r="T5" s="43">
        <v>0.0</v>
      </c>
      <c r="U5" s="43">
        <v>0.0</v>
      </c>
      <c r="V5" s="43">
        <v>0.0</v>
      </c>
      <c r="W5" s="42">
        <f t="shared" ref="W5:X5" si="8">W15+W25+W35</f>
        <v>0</v>
      </c>
      <c r="X5" s="42">
        <f t="shared" si="8"/>
        <v>0</v>
      </c>
      <c r="Y5" s="42">
        <f t="shared" ref="Y5:AA5" si="9">Y15+Y25</f>
        <v>0</v>
      </c>
      <c r="Z5" s="42">
        <f t="shared" si="9"/>
        <v>0</v>
      </c>
      <c r="AA5" s="42">
        <f t="shared" si="9"/>
        <v>0</v>
      </c>
      <c r="AB5" s="44">
        <f t="shared" si="10"/>
        <v>0</v>
      </c>
    </row>
    <row r="6" ht="16.5" customHeight="1">
      <c r="A6" s="15"/>
      <c r="B6" s="16" t="s">
        <v>9</v>
      </c>
      <c r="C6" s="41">
        <v>30.0</v>
      </c>
      <c r="D6" s="41">
        <v>30.0</v>
      </c>
      <c r="E6" s="18">
        <f t="shared" si="7"/>
        <v>1</v>
      </c>
      <c r="F6" s="5"/>
      <c r="G6" s="42"/>
      <c r="H6" s="42"/>
      <c r="I6" s="42"/>
      <c r="J6" s="42"/>
      <c r="K6" s="42"/>
      <c r="L6" s="43">
        <v>0.0</v>
      </c>
      <c r="M6" s="43">
        <v>0.0</v>
      </c>
      <c r="N6" s="43">
        <v>0.0</v>
      </c>
      <c r="O6" s="43">
        <v>0.0</v>
      </c>
      <c r="P6" s="43">
        <v>0.0</v>
      </c>
      <c r="Q6" s="43">
        <v>0.0</v>
      </c>
      <c r="R6" s="43">
        <v>0.0</v>
      </c>
      <c r="S6" s="43">
        <v>0.0</v>
      </c>
      <c r="T6" s="43">
        <v>0.0</v>
      </c>
      <c r="U6" s="43">
        <v>0.0</v>
      </c>
      <c r="V6" s="43">
        <v>0.0</v>
      </c>
      <c r="W6" s="42">
        <f t="shared" ref="W6:AA6" si="11">W16+W26</f>
        <v>0</v>
      </c>
      <c r="X6" s="42">
        <f t="shared" si="11"/>
        <v>0</v>
      </c>
      <c r="Y6" s="42">
        <f t="shared" si="11"/>
        <v>0</v>
      </c>
      <c r="Z6" s="42">
        <f t="shared" si="11"/>
        <v>0</v>
      </c>
      <c r="AA6" s="42">
        <f t="shared" si="11"/>
        <v>0</v>
      </c>
      <c r="AB6" s="45">
        <f>sum(W6:AA6)+AB4</f>
        <v>0</v>
      </c>
    </row>
    <row r="7" ht="16.5" customHeight="1">
      <c r="A7" s="15"/>
      <c r="B7" s="16" t="s">
        <v>11</v>
      </c>
      <c r="C7" s="42">
        <v>18.0</v>
      </c>
      <c r="D7" s="42">
        <v>18.0</v>
      </c>
      <c r="E7" s="18">
        <f t="shared" si="7"/>
        <v>1</v>
      </c>
      <c r="F7" s="5"/>
      <c r="G7" s="42"/>
      <c r="H7" s="42"/>
      <c r="I7" s="42"/>
      <c r="J7" s="42"/>
      <c r="K7" s="42"/>
      <c r="L7" s="43">
        <v>0.0</v>
      </c>
      <c r="M7" s="43">
        <v>0.0</v>
      </c>
      <c r="N7" s="43">
        <v>0.0</v>
      </c>
      <c r="O7" s="43">
        <v>0.0</v>
      </c>
      <c r="P7" s="43">
        <v>0.0</v>
      </c>
      <c r="Q7" s="43">
        <v>0.0</v>
      </c>
      <c r="R7" s="43">
        <v>0.0</v>
      </c>
      <c r="S7" s="43">
        <v>0.0</v>
      </c>
      <c r="T7" s="43">
        <v>0.0</v>
      </c>
      <c r="U7" s="43">
        <v>0.0</v>
      </c>
      <c r="V7" s="43">
        <v>0.0</v>
      </c>
      <c r="W7" s="42"/>
      <c r="X7" s="42"/>
      <c r="Y7" s="42"/>
      <c r="Z7" s="42"/>
      <c r="AA7" s="42"/>
      <c r="AB7" s="44" t="str">
        <f t="shared" ref="AB7:AB8" si="12">average(W7:AA7)</f>
        <v>#DIV/0!</v>
      </c>
    </row>
    <row r="8" ht="16.5" customHeight="1">
      <c r="A8" s="15"/>
      <c r="B8" s="16" t="s">
        <v>12</v>
      </c>
      <c r="C8" s="46">
        <v>7500.0</v>
      </c>
      <c r="D8" s="46">
        <v>7500.0</v>
      </c>
      <c r="E8" s="18">
        <f t="shared" si="7"/>
        <v>1</v>
      </c>
      <c r="F8" s="5"/>
      <c r="G8" s="42"/>
      <c r="H8" s="42"/>
      <c r="I8" s="42"/>
      <c r="J8" s="42"/>
      <c r="K8" s="42"/>
      <c r="L8" s="43">
        <v>0.0</v>
      </c>
      <c r="M8" s="43">
        <v>0.0</v>
      </c>
      <c r="N8" s="43">
        <v>0.0</v>
      </c>
      <c r="O8" s="43">
        <v>0.0</v>
      </c>
      <c r="P8" s="43">
        <v>0.0</v>
      </c>
      <c r="Q8" s="43">
        <v>0.0</v>
      </c>
      <c r="R8" s="43">
        <v>0.0</v>
      </c>
      <c r="S8" s="43">
        <v>0.0</v>
      </c>
      <c r="T8" s="43">
        <v>0.0</v>
      </c>
      <c r="U8" s="43">
        <v>0.0</v>
      </c>
      <c r="V8" s="43">
        <v>0.0</v>
      </c>
      <c r="W8" s="42"/>
      <c r="X8" s="42"/>
      <c r="Y8" s="42"/>
      <c r="Z8" s="42"/>
      <c r="AA8" s="42"/>
      <c r="AB8" s="44" t="str">
        <f t="shared" si="12"/>
        <v>#DIV/0!</v>
      </c>
    </row>
    <row r="9" ht="16.5" customHeight="1">
      <c r="A9" s="15"/>
      <c r="B9" s="16" t="s">
        <v>13</v>
      </c>
      <c r="C9" s="41">
        <v>5.0</v>
      </c>
      <c r="D9" s="41">
        <v>5.0</v>
      </c>
      <c r="E9" s="18">
        <f t="shared" si="7"/>
        <v>1</v>
      </c>
      <c r="F9" s="5"/>
      <c r="G9" s="42"/>
      <c r="H9" s="42"/>
      <c r="I9" s="42"/>
      <c r="J9" s="42"/>
      <c r="K9" s="42"/>
      <c r="L9" s="43">
        <v>0.0</v>
      </c>
      <c r="M9" s="43">
        <v>0.0</v>
      </c>
      <c r="N9" s="43">
        <v>0.0</v>
      </c>
      <c r="O9" s="43">
        <v>0.0</v>
      </c>
      <c r="P9" s="43">
        <v>0.0</v>
      </c>
      <c r="Q9" s="43">
        <v>0.0</v>
      </c>
      <c r="R9" s="43">
        <v>0.0</v>
      </c>
      <c r="S9" s="43">
        <v>0.0</v>
      </c>
      <c r="T9" s="43">
        <v>0.0</v>
      </c>
      <c r="U9" s="43">
        <v>0.0</v>
      </c>
      <c r="V9" s="43">
        <v>0.0</v>
      </c>
      <c r="W9" s="42"/>
      <c r="X9" s="42"/>
      <c r="Y9" s="42"/>
      <c r="Z9" s="42"/>
      <c r="AA9" s="42"/>
      <c r="AB9" s="45" t="str">
        <f>AB6/AB5</f>
        <v>#DIV/0!</v>
      </c>
    </row>
    <row r="10">
      <c r="A10" s="15"/>
      <c r="B10" s="16" t="s">
        <v>14</v>
      </c>
      <c r="C10" s="41">
        <v>5.0</v>
      </c>
      <c r="D10" s="41">
        <v>5.0</v>
      </c>
      <c r="E10" s="18">
        <f t="shared" si="7"/>
        <v>1</v>
      </c>
      <c r="F10" s="5"/>
      <c r="G10" s="42"/>
      <c r="H10" s="42"/>
      <c r="I10" s="42"/>
      <c r="J10" s="42"/>
      <c r="K10" s="42"/>
      <c r="L10" s="43">
        <v>0.0</v>
      </c>
      <c r="M10" s="43">
        <v>0.0</v>
      </c>
      <c r="N10" s="43">
        <v>0.0</v>
      </c>
      <c r="O10" s="43">
        <v>0.0</v>
      </c>
      <c r="P10" s="43">
        <v>0.0</v>
      </c>
      <c r="Q10" s="43">
        <v>0.0</v>
      </c>
      <c r="R10" s="43">
        <v>0.0</v>
      </c>
      <c r="S10" s="43">
        <v>0.0</v>
      </c>
      <c r="T10" s="43">
        <v>0.0</v>
      </c>
      <c r="U10" s="43">
        <v>0.0</v>
      </c>
      <c r="V10" s="43">
        <v>0.0</v>
      </c>
      <c r="W10" s="42">
        <f t="shared" ref="W10:AA10" si="13">(W20+W30)/2</f>
        <v>0</v>
      </c>
      <c r="X10" s="42">
        <f t="shared" si="13"/>
        <v>0</v>
      </c>
      <c r="Y10" s="42">
        <f t="shared" si="13"/>
        <v>0</v>
      </c>
      <c r="Z10" s="42">
        <f t="shared" si="13"/>
        <v>0</v>
      </c>
      <c r="AA10" s="42">
        <f t="shared" si="13"/>
        <v>0</v>
      </c>
      <c r="AB10" s="44">
        <f t="shared" ref="AB10:AB11" si="15">average(W10:AA10)</f>
        <v>0</v>
      </c>
    </row>
    <row r="11">
      <c r="A11" s="15"/>
      <c r="B11" s="16" t="s">
        <v>20</v>
      </c>
      <c r="C11" s="46">
        <v>37500.0</v>
      </c>
      <c r="D11" s="46">
        <v>37500.0</v>
      </c>
      <c r="E11" s="18">
        <f t="shared" si="7"/>
        <v>1</v>
      </c>
      <c r="F11" s="5"/>
      <c r="G11" s="42"/>
      <c r="H11" s="42"/>
      <c r="I11" s="42"/>
      <c r="J11" s="42"/>
      <c r="K11" s="42"/>
      <c r="L11" s="43">
        <v>0.0</v>
      </c>
      <c r="M11" s="43">
        <v>0.0</v>
      </c>
      <c r="N11" s="43">
        <v>0.0</v>
      </c>
      <c r="O11" s="43">
        <v>0.0</v>
      </c>
      <c r="P11" s="43">
        <v>0.0</v>
      </c>
      <c r="Q11" s="43">
        <v>0.0</v>
      </c>
      <c r="R11" s="43">
        <v>0.0</v>
      </c>
      <c r="S11" s="43">
        <v>0.0</v>
      </c>
      <c r="T11" s="43">
        <v>0.0</v>
      </c>
      <c r="U11" s="43">
        <v>0.0</v>
      </c>
      <c r="V11" s="43">
        <v>0.0</v>
      </c>
      <c r="W11" s="42">
        <f t="shared" ref="W11:AA11" si="14">(W21+W31)/2</f>
        <v>0</v>
      </c>
      <c r="X11" s="42">
        <f t="shared" si="14"/>
        <v>0</v>
      </c>
      <c r="Y11" s="42">
        <f t="shared" si="14"/>
        <v>0</v>
      </c>
      <c r="Z11" s="42">
        <f t="shared" si="14"/>
        <v>0</v>
      </c>
      <c r="AA11" s="42">
        <f t="shared" si="14"/>
        <v>0</v>
      </c>
      <c r="AB11" s="44">
        <f t="shared" si="15"/>
        <v>0</v>
      </c>
    </row>
    <row r="12">
      <c r="F12" s="5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>
      <c r="A13" s="10"/>
      <c r="B13" s="11" t="s">
        <v>29</v>
      </c>
      <c r="C13" s="12" t="s">
        <v>4</v>
      </c>
      <c r="D13" s="13" t="s">
        <v>5</v>
      </c>
      <c r="E13" s="13" t="s">
        <v>6</v>
      </c>
      <c r="F13" s="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ht="16.5" customHeight="1">
      <c r="A14" s="15"/>
      <c r="B14" s="16" t="s">
        <v>28</v>
      </c>
      <c r="C14" s="41">
        <v>160.0</v>
      </c>
      <c r="D14" s="41">
        <v>160.0</v>
      </c>
      <c r="E14" s="18">
        <f t="shared" ref="E14:E21" si="16">D14/C14</f>
        <v>1</v>
      </c>
      <c r="F14" s="5"/>
      <c r="G14" s="24"/>
      <c r="H14" s="24"/>
      <c r="I14" s="24"/>
      <c r="J14" s="24"/>
      <c r="K14" s="42"/>
      <c r="L14" s="43">
        <v>0.0</v>
      </c>
      <c r="M14" s="43">
        <v>0.0</v>
      </c>
      <c r="N14" s="43">
        <v>0.0</v>
      </c>
      <c r="O14" s="43">
        <v>0.0</v>
      </c>
      <c r="P14" s="43">
        <v>0.0</v>
      </c>
      <c r="Q14" s="43">
        <v>0.0</v>
      </c>
      <c r="R14" s="43">
        <v>0.0</v>
      </c>
      <c r="S14" s="43">
        <v>0.0</v>
      </c>
      <c r="T14" s="43">
        <v>0.0</v>
      </c>
      <c r="U14" s="43">
        <v>0.0</v>
      </c>
      <c r="V14" s="43">
        <v>0.0</v>
      </c>
      <c r="W14" s="24"/>
      <c r="X14" s="24"/>
      <c r="Y14" s="24"/>
      <c r="Z14" s="24"/>
      <c r="AA14" s="24"/>
      <c r="AB14" s="47">
        <f t="shared" ref="AB14:AB15" si="17">sum(W14:AA14)</f>
        <v>0</v>
      </c>
    </row>
    <row r="15" ht="16.5" customHeight="1">
      <c r="A15" s="15"/>
      <c r="B15" s="16" t="s">
        <v>8</v>
      </c>
      <c r="C15" s="41">
        <v>95.0</v>
      </c>
      <c r="D15" s="41">
        <v>95.0</v>
      </c>
      <c r="E15" s="18">
        <f t="shared" si="16"/>
        <v>1</v>
      </c>
      <c r="F15" s="5"/>
      <c r="G15" s="24"/>
      <c r="H15" s="24"/>
      <c r="I15" s="24"/>
      <c r="J15" s="24"/>
      <c r="K15" s="42"/>
      <c r="L15" s="43">
        <v>0.0</v>
      </c>
      <c r="M15" s="43">
        <v>0.0</v>
      </c>
      <c r="N15" s="43">
        <v>0.0</v>
      </c>
      <c r="O15" s="43">
        <v>0.0</v>
      </c>
      <c r="P15" s="43">
        <v>0.0</v>
      </c>
      <c r="Q15" s="43">
        <v>0.0</v>
      </c>
      <c r="R15" s="43">
        <v>0.0</v>
      </c>
      <c r="S15" s="43">
        <v>0.0</v>
      </c>
      <c r="T15" s="43">
        <v>0.0</v>
      </c>
      <c r="U15" s="43">
        <v>0.0</v>
      </c>
      <c r="V15" s="43">
        <v>0.0</v>
      </c>
      <c r="W15" s="24"/>
      <c r="X15" s="24"/>
      <c r="Y15" s="24"/>
      <c r="Z15" s="24"/>
      <c r="AA15" s="24"/>
      <c r="AB15" s="47">
        <f t="shared" si="17"/>
        <v>0</v>
      </c>
    </row>
    <row r="16" ht="16.5" customHeight="1">
      <c r="A16" s="15"/>
      <c r="B16" s="16" t="s">
        <v>9</v>
      </c>
      <c r="C16" s="41">
        <v>30.0</v>
      </c>
      <c r="D16" s="41">
        <v>30.0</v>
      </c>
      <c r="E16" s="18">
        <f t="shared" si="16"/>
        <v>1</v>
      </c>
      <c r="F16" s="5"/>
      <c r="G16" s="24"/>
      <c r="H16" s="24"/>
      <c r="I16" s="24"/>
      <c r="J16" s="24"/>
      <c r="K16" s="42"/>
      <c r="L16" s="43">
        <v>0.0</v>
      </c>
      <c r="M16" s="43">
        <v>0.0</v>
      </c>
      <c r="N16" s="43">
        <v>0.0</v>
      </c>
      <c r="O16" s="43">
        <v>0.0</v>
      </c>
      <c r="P16" s="43">
        <v>0.0</v>
      </c>
      <c r="Q16" s="43">
        <v>0.0</v>
      </c>
      <c r="R16" s="43">
        <v>0.0</v>
      </c>
      <c r="S16" s="43">
        <v>0.0</v>
      </c>
      <c r="T16" s="43">
        <v>0.0</v>
      </c>
      <c r="U16" s="43">
        <v>0.0</v>
      </c>
      <c r="V16" s="43">
        <v>0.0</v>
      </c>
      <c r="W16" s="24"/>
      <c r="X16" s="24"/>
      <c r="Y16" s="24"/>
      <c r="Z16" s="24"/>
      <c r="AA16" s="24"/>
      <c r="AB16" s="45">
        <f>sum(W16:AA16)+AB14</f>
        <v>0</v>
      </c>
    </row>
    <row r="17" ht="16.5" customHeight="1">
      <c r="A17" s="15"/>
      <c r="B17" s="16" t="s">
        <v>11</v>
      </c>
      <c r="C17" s="42">
        <v>18.0</v>
      </c>
      <c r="D17" s="42">
        <v>18.0</v>
      </c>
      <c r="E17" s="18">
        <f t="shared" si="16"/>
        <v>1</v>
      </c>
      <c r="F17" s="5"/>
      <c r="G17" s="48"/>
      <c r="H17" s="24"/>
      <c r="I17" s="49"/>
      <c r="J17" s="24"/>
      <c r="K17" s="42"/>
      <c r="L17" s="43">
        <v>0.0</v>
      </c>
      <c r="M17" s="43">
        <v>0.0</v>
      </c>
      <c r="N17" s="43">
        <v>0.0</v>
      </c>
      <c r="O17" s="43">
        <v>0.0</v>
      </c>
      <c r="P17" s="43">
        <v>0.0</v>
      </c>
      <c r="Q17" s="43">
        <v>0.0</v>
      </c>
      <c r="R17" s="43">
        <v>0.0</v>
      </c>
      <c r="S17" s="43">
        <v>0.0</v>
      </c>
      <c r="T17" s="43">
        <v>0.0</v>
      </c>
      <c r="U17" s="43">
        <v>0.0</v>
      </c>
      <c r="V17" s="43">
        <v>0.0</v>
      </c>
      <c r="W17" s="24"/>
      <c r="X17" s="24"/>
      <c r="Y17" s="24"/>
      <c r="Z17" s="24"/>
      <c r="AA17" s="24"/>
      <c r="AB17" s="44" t="str">
        <f t="shared" ref="AB17:AB18" si="18">average(W17:AA17)</f>
        <v>#DIV/0!</v>
      </c>
    </row>
    <row r="18" ht="16.5" customHeight="1">
      <c r="A18" s="15"/>
      <c r="B18" s="16" t="s">
        <v>12</v>
      </c>
      <c r="C18" s="46">
        <v>7500.0</v>
      </c>
      <c r="D18" s="46">
        <v>7500.0</v>
      </c>
      <c r="E18" s="18">
        <f t="shared" si="16"/>
        <v>1</v>
      </c>
      <c r="F18" s="5"/>
      <c r="G18" s="49"/>
      <c r="H18" s="24"/>
      <c r="I18" s="49"/>
      <c r="J18" s="24"/>
      <c r="K18" s="42"/>
      <c r="L18" s="43">
        <v>0.0</v>
      </c>
      <c r="M18" s="43">
        <v>0.0</v>
      </c>
      <c r="N18" s="43">
        <v>0.0</v>
      </c>
      <c r="O18" s="43">
        <v>0.0</v>
      </c>
      <c r="P18" s="43">
        <v>0.0</v>
      </c>
      <c r="Q18" s="43">
        <v>0.0</v>
      </c>
      <c r="R18" s="43">
        <v>0.0</v>
      </c>
      <c r="S18" s="43">
        <v>0.0</v>
      </c>
      <c r="T18" s="43">
        <v>0.0</v>
      </c>
      <c r="U18" s="43">
        <v>0.0</v>
      </c>
      <c r="V18" s="43">
        <v>0.0</v>
      </c>
      <c r="W18" s="24"/>
      <c r="X18" s="24"/>
      <c r="Y18" s="24"/>
      <c r="Z18" s="24"/>
      <c r="AA18" s="24"/>
      <c r="AB18" s="44" t="str">
        <f t="shared" si="18"/>
        <v>#DIV/0!</v>
      </c>
    </row>
    <row r="19" ht="16.5" customHeight="1">
      <c r="A19" s="15"/>
      <c r="B19" s="16" t="s">
        <v>13</v>
      </c>
      <c r="C19" s="41">
        <v>5.0</v>
      </c>
      <c r="D19" s="41">
        <v>5.0</v>
      </c>
      <c r="E19" s="18">
        <f t="shared" si="16"/>
        <v>1</v>
      </c>
      <c r="F19" s="5"/>
      <c r="G19" s="24"/>
      <c r="H19" s="24"/>
      <c r="I19" s="24"/>
      <c r="J19" s="24"/>
      <c r="K19" s="42"/>
      <c r="L19" s="43">
        <v>0.0</v>
      </c>
      <c r="M19" s="43">
        <v>0.0</v>
      </c>
      <c r="N19" s="43">
        <v>0.0</v>
      </c>
      <c r="O19" s="43">
        <v>0.0</v>
      </c>
      <c r="P19" s="43">
        <v>0.0</v>
      </c>
      <c r="Q19" s="43">
        <v>0.0</v>
      </c>
      <c r="R19" s="43">
        <v>0.0</v>
      </c>
      <c r="S19" s="43">
        <v>0.0</v>
      </c>
      <c r="T19" s="43">
        <v>0.0</v>
      </c>
      <c r="U19" s="43">
        <v>0.0</v>
      </c>
      <c r="V19" s="43">
        <v>0.0</v>
      </c>
      <c r="W19" s="24"/>
      <c r="X19" s="24"/>
      <c r="Y19" s="24"/>
      <c r="Z19" s="24"/>
      <c r="AA19" s="24"/>
      <c r="AB19" s="45" t="str">
        <f>AB16/AB15</f>
        <v>#DIV/0!</v>
      </c>
    </row>
    <row r="20">
      <c r="A20" s="15"/>
      <c r="B20" s="16" t="s">
        <v>14</v>
      </c>
      <c r="C20" s="41">
        <v>5.0</v>
      </c>
      <c r="D20" s="41">
        <v>5.0</v>
      </c>
      <c r="E20" s="18">
        <f t="shared" si="16"/>
        <v>1</v>
      </c>
      <c r="F20" s="5"/>
      <c r="G20" s="49"/>
      <c r="H20" s="24"/>
      <c r="I20" s="24"/>
      <c r="J20" s="24"/>
      <c r="K20" s="42"/>
      <c r="L20" s="43">
        <v>0.0</v>
      </c>
      <c r="M20" s="43">
        <v>0.0</v>
      </c>
      <c r="N20" s="43">
        <v>0.0</v>
      </c>
      <c r="O20" s="43">
        <v>0.0</v>
      </c>
      <c r="P20" s="43">
        <v>0.0</v>
      </c>
      <c r="Q20" s="43">
        <v>0.0</v>
      </c>
      <c r="R20" s="43">
        <v>0.0</v>
      </c>
      <c r="S20" s="43">
        <v>0.0</v>
      </c>
      <c r="T20" s="43">
        <v>0.0</v>
      </c>
      <c r="U20" s="43">
        <v>0.0</v>
      </c>
      <c r="V20" s="43">
        <v>0.0</v>
      </c>
      <c r="W20" s="24"/>
      <c r="X20" s="24"/>
      <c r="Y20" s="24"/>
      <c r="Z20" s="24"/>
      <c r="AA20" s="24"/>
      <c r="AB20" s="44" t="str">
        <f t="shared" ref="AB20:AB21" si="20">average(W20:AA20)</f>
        <v>#DIV/0!</v>
      </c>
    </row>
    <row r="21">
      <c r="A21" s="15"/>
      <c r="B21" s="16" t="s">
        <v>20</v>
      </c>
      <c r="C21" s="46">
        <v>37500.0</v>
      </c>
      <c r="D21" s="46">
        <v>37500.0</v>
      </c>
      <c r="E21" s="18">
        <f t="shared" si="16"/>
        <v>1</v>
      </c>
      <c r="F21" s="5"/>
      <c r="G21" s="42"/>
      <c r="H21" s="42"/>
      <c r="I21" s="42"/>
      <c r="J21" s="42"/>
      <c r="K21" s="42"/>
      <c r="L21" s="43">
        <v>0.0</v>
      </c>
      <c r="M21" s="43">
        <v>0.0</v>
      </c>
      <c r="N21" s="43">
        <v>0.0</v>
      </c>
      <c r="O21" s="43">
        <v>0.0</v>
      </c>
      <c r="P21" s="43">
        <v>0.0</v>
      </c>
      <c r="Q21" s="43">
        <v>0.0</v>
      </c>
      <c r="R21" s="43">
        <v>0.0</v>
      </c>
      <c r="S21" s="43">
        <v>0.0</v>
      </c>
      <c r="T21" s="43">
        <v>0.0</v>
      </c>
      <c r="U21" s="43">
        <v>0.0</v>
      </c>
      <c r="V21" s="43">
        <v>0.0</v>
      </c>
      <c r="W21" s="42">
        <f t="shared" ref="W21:AA21" si="19">(W31+W43)/2</f>
        <v>0</v>
      </c>
      <c r="X21" s="42">
        <f t="shared" si="19"/>
        <v>0</v>
      </c>
      <c r="Y21" s="42">
        <f t="shared" si="19"/>
        <v>0</v>
      </c>
      <c r="Z21" s="42">
        <f t="shared" si="19"/>
        <v>0</v>
      </c>
      <c r="AA21" s="42">
        <f t="shared" si="19"/>
        <v>0</v>
      </c>
      <c r="AB21" s="44">
        <f t="shared" si="20"/>
        <v>0</v>
      </c>
    </row>
    <row r="22">
      <c r="F22" s="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ht="15.75" customHeight="1">
      <c r="A23" s="10"/>
      <c r="B23" s="11" t="s">
        <v>30</v>
      </c>
      <c r="C23" s="12" t="s">
        <v>4</v>
      </c>
      <c r="D23" s="13" t="s">
        <v>5</v>
      </c>
      <c r="E23" s="13" t="s">
        <v>6</v>
      </c>
      <c r="F23" s="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ht="16.5" customHeight="1">
      <c r="A24" s="15"/>
      <c r="B24" s="16" t="s">
        <v>28</v>
      </c>
      <c r="C24" s="41">
        <v>160.0</v>
      </c>
      <c r="D24" s="41">
        <v>160.0</v>
      </c>
      <c r="E24" s="18">
        <f t="shared" ref="E24:E31" si="21">D24/C24</f>
        <v>1</v>
      </c>
      <c r="F24" s="5"/>
      <c r="G24" s="24"/>
      <c r="H24" s="24"/>
      <c r="I24" s="24"/>
      <c r="J24" s="24"/>
      <c r="K24" s="42"/>
      <c r="L24" s="43">
        <v>0.0</v>
      </c>
      <c r="M24" s="43">
        <v>0.0</v>
      </c>
      <c r="N24" s="43">
        <v>0.0</v>
      </c>
      <c r="O24" s="43">
        <v>0.0</v>
      </c>
      <c r="P24" s="43">
        <v>0.0</v>
      </c>
      <c r="Q24" s="43">
        <v>0.0</v>
      </c>
      <c r="R24" s="43">
        <v>0.0</v>
      </c>
      <c r="S24" s="43">
        <v>0.0</v>
      </c>
      <c r="T24" s="43">
        <v>0.0</v>
      </c>
      <c r="U24" s="43">
        <v>0.0</v>
      </c>
      <c r="V24" s="43">
        <v>0.0</v>
      </c>
      <c r="W24" s="42">
        <v>0.0</v>
      </c>
      <c r="X24" s="42">
        <v>0.0</v>
      </c>
      <c r="Y24" s="42">
        <v>0.0</v>
      </c>
      <c r="Z24" s="42">
        <v>0.0</v>
      </c>
      <c r="AA24" s="42">
        <v>0.0</v>
      </c>
      <c r="AB24" s="43">
        <v>0.0</v>
      </c>
    </row>
    <row r="25" ht="16.5" customHeight="1">
      <c r="A25" s="15"/>
      <c r="B25" s="16" t="s">
        <v>8</v>
      </c>
      <c r="C25" s="41">
        <v>95.0</v>
      </c>
      <c r="D25" s="41">
        <v>95.0</v>
      </c>
      <c r="E25" s="18">
        <f t="shared" si="21"/>
        <v>1</v>
      </c>
      <c r="F25" s="5"/>
      <c r="G25" s="24"/>
      <c r="H25" s="24"/>
      <c r="I25" s="24"/>
      <c r="J25" s="24"/>
      <c r="K25" s="42"/>
      <c r="L25" s="43">
        <v>0.0</v>
      </c>
      <c r="M25" s="43">
        <v>0.0</v>
      </c>
      <c r="N25" s="43">
        <v>0.0</v>
      </c>
      <c r="O25" s="43">
        <v>0.0</v>
      </c>
      <c r="P25" s="43">
        <v>0.0</v>
      </c>
      <c r="Q25" s="43">
        <v>0.0</v>
      </c>
      <c r="R25" s="43">
        <v>0.0</v>
      </c>
      <c r="S25" s="43">
        <v>0.0</v>
      </c>
      <c r="T25" s="43">
        <v>0.0</v>
      </c>
      <c r="U25" s="43">
        <v>0.0</v>
      </c>
      <c r="V25" s="43">
        <v>0.0</v>
      </c>
      <c r="W25" s="42">
        <v>0.0</v>
      </c>
      <c r="X25" s="42">
        <v>0.0</v>
      </c>
      <c r="Y25" s="42">
        <v>0.0</v>
      </c>
      <c r="Z25" s="42">
        <v>0.0</v>
      </c>
      <c r="AA25" s="42">
        <v>0.0</v>
      </c>
      <c r="AB25" s="43">
        <v>0.0</v>
      </c>
    </row>
    <row r="26" ht="16.5" customHeight="1">
      <c r="A26" s="15"/>
      <c r="B26" s="16" t="s">
        <v>9</v>
      </c>
      <c r="C26" s="41">
        <v>30.0</v>
      </c>
      <c r="D26" s="41">
        <v>30.0</v>
      </c>
      <c r="E26" s="18">
        <f t="shared" si="21"/>
        <v>1</v>
      </c>
      <c r="F26" s="5"/>
      <c r="G26" s="24"/>
      <c r="H26" s="24"/>
      <c r="I26" s="24"/>
      <c r="J26" s="24"/>
      <c r="K26" s="42"/>
      <c r="L26" s="43">
        <v>0.0</v>
      </c>
      <c r="M26" s="43">
        <v>0.0</v>
      </c>
      <c r="N26" s="43">
        <v>0.0</v>
      </c>
      <c r="O26" s="43">
        <v>0.0</v>
      </c>
      <c r="P26" s="43">
        <v>0.0</v>
      </c>
      <c r="Q26" s="43">
        <v>0.0</v>
      </c>
      <c r="R26" s="43">
        <v>0.0</v>
      </c>
      <c r="S26" s="43">
        <v>0.0</v>
      </c>
      <c r="T26" s="43">
        <v>0.0</v>
      </c>
      <c r="U26" s="43">
        <v>0.0</v>
      </c>
      <c r="V26" s="43">
        <v>0.0</v>
      </c>
      <c r="W26" s="42">
        <v>0.0</v>
      </c>
      <c r="X26" s="42">
        <v>0.0</v>
      </c>
      <c r="Y26" s="42">
        <v>0.0</v>
      </c>
      <c r="Z26" s="42">
        <v>0.0</v>
      </c>
      <c r="AA26" s="42">
        <v>0.0</v>
      </c>
      <c r="AB26" s="43">
        <v>0.0</v>
      </c>
    </row>
    <row r="27" ht="16.5" customHeight="1">
      <c r="A27" s="15"/>
      <c r="B27" s="16" t="s">
        <v>11</v>
      </c>
      <c r="C27" s="42">
        <v>18.0</v>
      </c>
      <c r="D27" s="42">
        <v>18.0</v>
      </c>
      <c r="E27" s="18">
        <f t="shared" si="21"/>
        <v>1</v>
      </c>
      <c r="F27" s="5"/>
      <c r="G27" s="24"/>
      <c r="H27" s="24"/>
      <c r="I27" s="24"/>
      <c r="J27" s="24"/>
      <c r="K27" s="42"/>
      <c r="L27" s="43">
        <v>0.0</v>
      </c>
      <c r="M27" s="43">
        <v>0.0</v>
      </c>
      <c r="N27" s="43">
        <v>0.0</v>
      </c>
      <c r="O27" s="43">
        <v>0.0</v>
      </c>
      <c r="P27" s="43">
        <v>0.0</v>
      </c>
      <c r="Q27" s="43">
        <v>0.0</v>
      </c>
      <c r="R27" s="43">
        <v>0.0</v>
      </c>
      <c r="S27" s="43">
        <v>0.0</v>
      </c>
      <c r="T27" s="43">
        <v>0.0</v>
      </c>
      <c r="U27" s="43">
        <v>0.0</v>
      </c>
      <c r="V27" s="43">
        <v>0.0</v>
      </c>
      <c r="W27" s="42">
        <v>0.0</v>
      </c>
      <c r="X27" s="42">
        <v>0.0</v>
      </c>
      <c r="Y27" s="42">
        <v>0.0</v>
      </c>
      <c r="Z27" s="42">
        <v>0.0</v>
      </c>
      <c r="AA27" s="42">
        <v>0.0</v>
      </c>
      <c r="AB27" s="43">
        <v>0.0</v>
      </c>
    </row>
    <row r="28" ht="16.5" customHeight="1">
      <c r="A28" s="15"/>
      <c r="B28" s="16" t="s">
        <v>12</v>
      </c>
      <c r="C28" s="46">
        <v>7500.0</v>
      </c>
      <c r="D28" s="46">
        <v>7500.0</v>
      </c>
      <c r="E28" s="18">
        <f t="shared" si="21"/>
        <v>1</v>
      </c>
      <c r="F28" s="5"/>
      <c r="G28" s="24"/>
      <c r="H28" s="24"/>
      <c r="I28" s="24"/>
      <c r="J28" s="49"/>
      <c r="K28" s="42"/>
      <c r="L28" s="43">
        <v>0.0</v>
      </c>
      <c r="M28" s="43">
        <v>0.0</v>
      </c>
      <c r="N28" s="43">
        <v>0.0</v>
      </c>
      <c r="O28" s="43">
        <v>0.0</v>
      </c>
      <c r="P28" s="43">
        <v>0.0</v>
      </c>
      <c r="Q28" s="43">
        <v>0.0</v>
      </c>
      <c r="R28" s="43">
        <v>0.0</v>
      </c>
      <c r="S28" s="43">
        <v>0.0</v>
      </c>
      <c r="T28" s="43">
        <v>0.0</v>
      </c>
      <c r="U28" s="43">
        <v>0.0</v>
      </c>
      <c r="V28" s="43">
        <v>0.0</v>
      </c>
      <c r="W28" s="42">
        <v>0.0</v>
      </c>
      <c r="X28" s="42">
        <v>0.0</v>
      </c>
      <c r="Y28" s="42">
        <v>0.0</v>
      </c>
      <c r="Z28" s="42">
        <v>0.0</v>
      </c>
      <c r="AA28" s="42">
        <v>0.0</v>
      </c>
      <c r="AB28" s="43">
        <v>0.0</v>
      </c>
    </row>
    <row r="29" ht="16.5" customHeight="1">
      <c r="A29" s="15"/>
      <c r="B29" s="16" t="s">
        <v>13</v>
      </c>
      <c r="C29" s="41">
        <v>5.0</v>
      </c>
      <c r="D29" s="41">
        <v>5.0</v>
      </c>
      <c r="E29" s="18">
        <f t="shared" si="21"/>
        <v>1</v>
      </c>
      <c r="F29" s="5"/>
      <c r="G29" s="24"/>
      <c r="H29" s="24"/>
      <c r="I29" s="24"/>
      <c r="J29" s="49"/>
      <c r="K29" s="42"/>
      <c r="L29" s="43">
        <v>0.0</v>
      </c>
      <c r="M29" s="43">
        <v>0.0</v>
      </c>
      <c r="N29" s="43">
        <v>0.0</v>
      </c>
      <c r="O29" s="43">
        <v>0.0</v>
      </c>
      <c r="P29" s="43">
        <v>0.0</v>
      </c>
      <c r="Q29" s="43">
        <v>0.0</v>
      </c>
      <c r="R29" s="43">
        <v>0.0</v>
      </c>
      <c r="S29" s="43">
        <v>0.0</v>
      </c>
      <c r="T29" s="43">
        <v>0.0</v>
      </c>
      <c r="U29" s="43">
        <v>0.0</v>
      </c>
      <c r="V29" s="43">
        <v>0.0</v>
      </c>
      <c r="W29" s="42">
        <v>0.0</v>
      </c>
      <c r="X29" s="42">
        <v>0.0</v>
      </c>
      <c r="Y29" s="42">
        <v>0.0</v>
      </c>
      <c r="Z29" s="42">
        <v>0.0</v>
      </c>
      <c r="AA29" s="42">
        <v>0.0</v>
      </c>
      <c r="AB29" s="43">
        <v>0.0</v>
      </c>
    </row>
    <row r="30" ht="15.75" customHeight="1">
      <c r="A30" s="15"/>
      <c r="B30" s="16" t="s">
        <v>14</v>
      </c>
      <c r="C30" s="41">
        <v>5.0</v>
      </c>
      <c r="D30" s="41">
        <v>5.0</v>
      </c>
      <c r="E30" s="18">
        <f t="shared" si="21"/>
        <v>1</v>
      </c>
      <c r="F30" s="5"/>
      <c r="G30" s="24"/>
      <c r="H30" s="24"/>
      <c r="I30" s="24"/>
      <c r="J30" s="49"/>
      <c r="K30" s="42"/>
      <c r="L30" s="43">
        <v>0.0</v>
      </c>
      <c r="M30" s="43">
        <v>0.0</v>
      </c>
      <c r="N30" s="43">
        <v>0.0</v>
      </c>
      <c r="O30" s="43">
        <v>0.0</v>
      </c>
      <c r="P30" s="43">
        <v>0.0</v>
      </c>
      <c r="Q30" s="43">
        <v>0.0</v>
      </c>
      <c r="R30" s="43">
        <v>0.0</v>
      </c>
      <c r="S30" s="43">
        <v>0.0</v>
      </c>
      <c r="T30" s="43">
        <v>0.0</v>
      </c>
      <c r="U30" s="43">
        <v>0.0</v>
      </c>
      <c r="V30" s="43">
        <v>0.0</v>
      </c>
      <c r="W30" s="42">
        <v>0.0</v>
      </c>
      <c r="X30" s="42">
        <v>0.0</v>
      </c>
      <c r="Y30" s="42">
        <v>0.0</v>
      </c>
      <c r="Z30" s="42">
        <v>0.0</v>
      </c>
      <c r="AA30" s="42">
        <v>0.0</v>
      </c>
      <c r="AB30" s="43">
        <v>0.0</v>
      </c>
    </row>
    <row r="31">
      <c r="A31" s="15"/>
      <c r="B31" s="16" t="s">
        <v>20</v>
      </c>
      <c r="C31" s="46">
        <v>37500.0</v>
      </c>
      <c r="D31" s="46">
        <v>37500.0</v>
      </c>
      <c r="E31" s="18">
        <f t="shared" si="21"/>
        <v>1</v>
      </c>
      <c r="F31" s="5"/>
      <c r="G31" s="42"/>
      <c r="H31" s="42"/>
      <c r="I31" s="42"/>
      <c r="J31" s="42"/>
      <c r="K31" s="42"/>
      <c r="L31" s="43">
        <v>0.0</v>
      </c>
      <c r="M31" s="43">
        <v>0.0</v>
      </c>
      <c r="N31" s="43">
        <v>0.0</v>
      </c>
      <c r="O31" s="43">
        <v>0.0</v>
      </c>
      <c r="P31" s="43">
        <v>0.0</v>
      </c>
      <c r="Q31" s="43">
        <v>0.0</v>
      </c>
      <c r="R31" s="43">
        <v>0.0</v>
      </c>
      <c r="S31" s="43">
        <v>0.0</v>
      </c>
      <c r="T31" s="43">
        <v>0.0</v>
      </c>
      <c r="U31" s="43">
        <v>0.0</v>
      </c>
      <c r="V31" s="43">
        <v>0.0</v>
      </c>
      <c r="W31" s="42">
        <f t="shared" ref="W31:AA31" si="22">(W41+W52)/2</f>
        <v>0</v>
      </c>
      <c r="X31" s="42">
        <f t="shared" si="22"/>
        <v>0</v>
      </c>
      <c r="Y31" s="42">
        <f t="shared" si="22"/>
        <v>0</v>
      </c>
      <c r="Z31" s="42">
        <f t="shared" si="22"/>
        <v>0</v>
      </c>
      <c r="AA31" s="42">
        <f t="shared" si="22"/>
        <v>0</v>
      </c>
      <c r="AB31" s="44">
        <f>average(W31:AA31)</f>
        <v>0</v>
      </c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5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5.75" customHeight="1">
      <c r="A33" s="10"/>
      <c r="B33" s="11" t="s">
        <v>31</v>
      </c>
      <c r="C33" s="12" t="s">
        <v>4</v>
      </c>
      <c r="D33" s="13" t="s">
        <v>5</v>
      </c>
      <c r="E33" s="13" t="s">
        <v>6</v>
      </c>
      <c r="F33" s="5"/>
      <c r="G33" s="14"/>
      <c r="H33" s="14"/>
      <c r="I33" s="14"/>
      <c r="J33" s="14"/>
      <c r="K33" s="50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ht="16.5" customHeight="1">
      <c r="A34" s="15"/>
      <c r="B34" s="16" t="s">
        <v>28</v>
      </c>
      <c r="C34" s="41">
        <v>160.0</v>
      </c>
      <c r="D34" s="41">
        <v>160.0</v>
      </c>
      <c r="E34" s="18">
        <f t="shared" ref="E34:E41" si="23">D34/C34</f>
        <v>1</v>
      </c>
      <c r="F34" s="5"/>
      <c r="G34" s="24"/>
      <c r="H34" s="24"/>
      <c r="I34" s="24"/>
      <c r="J34" s="24"/>
      <c r="K34" s="24"/>
      <c r="L34" s="43">
        <v>0.0</v>
      </c>
      <c r="M34" s="43">
        <v>0.0</v>
      </c>
      <c r="N34" s="43">
        <v>0.0</v>
      </c>
      <c r="O34" s="43">
        <v>0.0</v>
      </c>
      <c r="P34" s="43">
        <v>0.0</v>
      </c>
      <c r="Q34" s="43">
        <v>0.0</v>
      </c>
      <c r="R34" s="43">
        <v>0.0</v>
      </c>
      <c r="S34" s="43">
        <v>0.0</v>
      </c>
      <c r="T34" s="43">
        <v>0.0</v>
      </c>
      <c r="U34" s="43">
        <v>0.0</v>
      </c>
      <c r="V34" s="43">
        <v>0.0</v>
      </c>
      <c r="W34" s="42">
        <v>0.0</v>
      </c>
      <c r="X34" s="42">
        <v>0.0</v>
      </c>
      <c r="Y34" s="42">
        <v>0.0</v>
      </c>
      <c r="Z34" s="42">
        <v>0.0</v>
      </c>
      <c r="AA34" s="42">
        <v>0.0</v>
      </c>
      <c r="AB34" s="43">
        <v>0.0</v>
      </c>
    </row>
    <row r="35" ht="16.5" customHeight="1">
      <c r="A35" s="15"/>
      <c r="B35" s="16" t="s">
        <v>8</v>
      </c>
      <c r="C35" s="41">
        <v>95.0</v>
      </c>
      <c r="D35" s="41">
        <v>95.0</v>
      </c>
      <c r="E35" s="18">
        <f t="shared" si="23"/>
        <v>1</v>
      </c>
      <c r="F35" s="5"/>
      <c r="G35" s="24"/>
      <c r="H35" s="24"/>
      <c r="I35" s="24"/>
      <c r="J35" s="24"/>
      <c r="K35" s="24"/>
      <c r="L35" s="43">
        <v>0.0</v>
      </c>
      <c r="M35" s="43">
        <v>0.0</v>
      </c>
      <c r="N35" s="43">
        <v>0.0</v>
      </c>
      <c r="O35" s="43">
        <v>0.0</v>
      </c>
      <c r="P35" s="43">
        <v>0.0</v>
      </c>
      <c r="Q35" s="43">
        <v>0.0</v>
      </c>
      <c r="R35" s="43">
        <v>0.0</v>
      </c>
      <c r="S35" s="43">
        <v>0.0</v>
      </c>
      <c r="T35" s="43">
        <v>0.0</v>
      </c>
      <c r="U35" s="43">
        <v>0.0</v>
      </c>
      <c r="V35" s="43">
        <v>0.0</v>
      </c>
      <c r="W35" s="42">
        <v>0.0</v>
      </c>
      <c r="X35" s="42">
        <v>0.0</v>
      </c>
      <c r="Y35" s="42">
        <v>0.0</v>
      </c>
      <c r="Z35" s="42">
        <v>0.0</v>
      </c>
      <c r="AA35" s="42">
        <v>0.0</v>
      </c>
      <c r="AB35" s="43">
        <v>0.0</v>
      </c>
    </row>
    <row r="36" ht="16.5" customHeight="1">
      <c r="A36" s="15"/>
      <c r="B36" s="16" t="s">
        <v>9</v>
      </c>
      <c r="C36" s="41">
        <v>30.0</v>
      </c>
      <c r="D36" s="41">
        <v>30.0</v>
      </c>
      <c r="E36" s="18">
        <f t="shared" si="23"/>
        <v>1</v>
      </c>
      <c r="F36" s="5"/>
      <c r="G36" s="24"/>
      <c r="H36" s="24"/>
      <c r="I36" s="24"/>
      <c r="J36" s="24"/>
      <c r="K36" s="24"/>
      <c r="L36" s="43">
        <v>0.0</v>
      </c>
      <c r="M36" s="43">
        <v>0.0</v>
      </c>
      <c r="N36" s="43">
        <v>0.0</v>
      </c>
      <c r="O36" s="43">
        <v>0.0</v>
      </c>
      <c r="P36" s="43">
        <v>0.0</v>
      </c>
      <c r="Q36" s="43">
        <v>0.0</v>
      </c>
      <c r="R36" s="43">
        <v>0.0</v>
      </c>
      <c r="S36" s="43">
        <v>0.0</v>
      </c>
      <c r="T36" s="43">
        <v>0.0</v>
      </c>
      <c r="U36" s="43">
        <v>0.0</v>
      </c>
      <c r="V36" s="43">
        <v>0.0</v>
      </c>
      <c r="W36" s="42">
        <v>0.0</v>
      </c>
      <c r="X36" s="42">
        <v>0.0</v>
      </c>
      <c r="Y36" s="42">
        <v>0.0</v>
      </c>
      <c r="Z36" s="42">
        <v>0.0</v>
      </c>
      <c r="AA36" s="42">
        <v>0.0</v>
      </c>
      <c r="AB36" s="43">
        <v>0.0</v>
      </c>
    </row>
    <row r="37" ht="16.5" customHeight="1">
      <c r="A37" s="15"/>
      <c r="B37" s="16" t="s">
        <v>11</v>
      </c>
      <c r="C37" s="42">
        <v>18.0</v>
      </c>
      <c r="D37" s="42">
        <v>18.0</v>
      </c>
      <c r="E37" s="18">
        <f t="shared" si="23"/>
        <v>1</v>
      </c>
      <c r="F37" s="5"/>
      <c r="G37" s="24"/>
      <c r="H37" s="24"/>
      <c r="I37" s="24"/>
      <c r="J37" s="24"/>
      <c r="K37" s="24"/>
      <c r="L37" s="43">
        <v>0.0</v>
      </c>
      <c r="M37" s="43">
        <v>0.0</v>
      </c>
      <c r="N37" s="43">
        <v>0.0</v>
      </c>
      <c r="O37" s="43">
        <v>0.0</v>
      </c>
      <c r="P37" s="43">
        <v>0.0</v>
      </c>
      <c r="Q37" s="43">
        <v>0.0</v>
      </c>
      <c r="R37" s="43">
        <v>0.0</v>
      </c>
      <c r="S37" s="43">
        <v>0.0</v>
      </c>
      <c r="T37" s="43">
        <v>0.0</v>
      </c>
      <c r="U37" s="43">
        <v>0.0</v>
      </c>
      <c r="V37" s="43">
        <v>0.0</v>
      </c>
      <c r="W37" s="42">
        <v>0.0</v>
      </c>
      <c r="X37" s="42">
        <v>0.0</v>
      </c>
      <c r="Y37" s="42">
        <v>0.0</v>
      </c>
      <c r="Z37" s="42">
        <v>0.0</v>
      </c>
      <c r="AA37" s="42">
        <v>0.0</v>
      </c>
      <c r="AB37" s="43">
        <v>0.0</v>
      </c>
    </row>
    <row r="38" ht="16.5" customHeight="1">
      <c r="A38" s="15"/>
      <c r="B38" s="16" t="s">
        <v>12</v>
      </c>
      <c r="C38" s="46">
        <v>7500.0</v>
      </c>
      <c r="D38" s="46">
        <v>7500.0</v>
      </c>
      <c r="E38" s="18">
        <f t="shared" si="23"/>
        <v>1</v>
      </c>
      <c r="F38" s="5"/>
      <c r="G38" s="24"/>
      <c r="H38" s="24"/>
      <c r="I38" s="24"/>
      <c r="J38" s="49"/>
      <c r="K38" s="24"/>
      <c r="L38" s="43">
        <v>0.0</v>
      </c>
      <c r="M38" s="43">
        <v>0.0</v>
      </c>
      <c r="N38" s="43">
        <v>0.0</v>
      </c>
      <c r="O38" s="43">
        <v>0.0</v>
      </c>
      <c r="P38" s="43">
        <v>0.0</v>
      </c>
      <c r="Q38" s="43">
        <v>0.0</v>
      </c>
      <c r="R38" s="43">
        <v>0.0</v>
      </c>
      <c r="S38" s="43">
        <v>0.0</v>
      </c>
      <c r="T38" s="43">
        <v>0.0</v>
      </c>
      <c r="U38" s="43">
        <v>0.0</v>
      </c>
      <c r="V38" s="43">
        <v>0.0</v>
      </c>
      <c r="W38" s="42">
        <v>0.0</v>
      </c>
      <c r="X38" s="42">
        <v>0.0</v>
      </c>
      <c r="Y38" s="42">
        <v>0.0</v>
      </c>
      <c r="Z38" s="42">
        <v>0.0</v>
      </c>
      <c r="AA38" s="42">
        <v>0.0</v>
      </c>
      <c r="AB38" s="43">
        <v>0.0</v>
      </c>
    </row>
    <row r="39" ht="16.5" customHeight="1">
      <c r="A39" s="15"/>
      <c r="B39" s="16" t="s">
        <v>13</v>
      </c>
      <c r="C39" s="41">
        <v>5.0</v>
      </c>
      <c r="D39" s="41">
        <v>5.0</v>
      </c>
      <c r="E39" s="18">
        <f t="shared" si="23"/>
        <v>1</v>
      </c>
      <c r="F39" s="5"/>
      <c r="G39" s="24"/>
      <c r="H39" s="24"/>
      <c r="I39" s="24"/>
      <c r="J39" s="49"/>
      <c r="K39" s="24"/>
      <c r="L39" s="43">
        <v>0.0</v>
      </c>
      <c r="M39" s="43">
        <v>0.0</v>
      </c>
      <c r="N39" s="43">
        <v>0.0</v>
      </c>
      <c r="O39" s="43">
        <v>0.0</v>
      </c>
      <c r="P39" s="43">
        <v>0.0</v>
      </c>
      <c r="Q39" s="43">
        <v>0.0</v>
      </c>
      <c r="R39" s="43">
        <v>0.0</v>
      </c>
      <c r="S39" s="43">
        <v>0.0</v>
      </c>
      <c r="T39" s="43">
        <v>0.0</v>
      </c>
      <c r="U39" s="43">
        <v>0.0</v>
      </c>
      <c r="V39" s="43">
        <v>0.0</v>
      </c>
      <c r="W39" s="42">
        <v>0.0</v>
      </c>
      <c r="X39" s="42">
        <v>0.0</v>
      </c>
      <c r="Y39" s="42">
        <v>0.0</v>
      </c>
      <c r="Z39" s="42">
        <v>0.0</v>
      </c>
      <c r="AA39" s="42">
        <v>0.0</v>
      </c>
      <c r="AB39" s="43">
        <v>0.0</v>
      </c>
    </row>
    <row r="40" ht="15.75" customHeight="1">
      <c r="A40" s="15"/>
      <c r="B40" s="16" t="s">
        <v>14</v>
      </c>
      <c r="C40" s="41">
        <v>5.0</v>
      </c>
      <c r="D40" s="41">
        <v>5.0</v>
      </c>
      <c r="E40" s="18">
        <f t="shared" si="23"/>
        <v>1</v>
      </c>
      <c r="F40" s="5"/>
      <c r="G40" s="24"/>
      <c r="H40" s="24"/>
      <c r="I40" s="24"/>
      <c r="J40" s="49"/>
      <c r="K40" s="24"/>
      <c r="L40" s="43">
        <v>0.0</v>
      </c>
      <c r="M40" s="43">
        <v>0.0</v>
      </c>
      <c r="N40" s="43">
        <v>0.0</v>
      </c>
      <c r="O40" s="43">
        <v>0.0</v>
      </c>
      <c r="P40" s="43">
        <v>0.0</v>
      </c>
      <c r="Q40" s="43">
        <v>0.0</v>
      </c>
      <c r="R40" s="43">
        <v>0.0</v>
      </c>
      <c r="S40" s="43">
        <v>0.0</v>
      </c>
      <c r="T40" s="43">
        <v>0.0</v>
      </c>
      <c r="U40" s="43">
        <v>0.0</v>
      </c>
      <c r="V40" s="43">
        <v>0.0</v>
      </c>
      <c r="W40" s="42">
        <v>0.0</v>
      </c>
      <c r="X40" s="42">
        <v>0.0</v>
      </c>
      <c r="Y40" s="42">
        <v>0.0</v>
      </c>
      <c r="Z40" s="42">
        <v>0.0</v>
      </c>
      <c r="AA40" s="42">
        <v>0.0</v>
      </c>
      <c r="AB40" s="43">
        <v>0.0</v>
      </c>
    </row>
    <row r="41">
      <c r="A41" s="15"/>
      <c r="B41" s="16" t="s">
        <v>20</v>
      </c>
      <c r="C41" s="46">
        <v>37500.0</v>
      </c>
      <c r="D41" s="46">
        <v>37500.0</v>
      </c>
      <c r="E41" s="18">
        <f t="shared" si="23"/>
        <v>1</v>
      </c>
      <c r="F41" s="5"/>
      <c r="G41" s="42"/>
      <c r="H41" s="42"/>
      <c r="I41" s="42"/>
      <c r="J41" s="42"/>
      <c r="K41" s="42"/>
      <c r="L41" s="43">
        <v>0.0</v>
      </c>
      <c r="M41" s="43">
        <v>0.0</v>
      </c>
      <c r="N41" s="43">
        <v>0.0</v>
      </c>
      <c r="O41" s="43">
        <v>0.0</v>
      </c>
      <c r="P41" s="43">
        <v>0.0</v>
      </c>
      <c r="Q41" s="43">
        <v>0.0</v>
      </c>
      <c r="R41" s="43">
        <v>0.0</v>
      </c>
      <c r="S41" s="43">
        <v>0.0</v>
      </c>
      <c r="T41" s="43">
        <v>0.0</v>
      </c>
      <c r="U41" s="43">
        <v>0.0</v>
      </c>
      <c r="V41" s="43">
        <v>0.0</v>
      </c>
      <c r="W41" s="42">
        <f t="shared" ref="W41:AA41" si="24">(W51+W61)/2</f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4">
        <f>average(W41:AA41)</f>
        <v>0</v>
      </c>
    </row>
    <row r="42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ht="15.75" customHeight="1">
      <c r="A43" s="1"/>
      <c r="B43" s="11" t="s">
        <v>32</v>
      </c>
      <c r="C43" s="12" t="s">
        <v>4</v>
      </c>
      <c r="D43" s="12" t="s">
        <v>16</v>
      </c>
      <c r="E43" s="12" t="s">
        <v>6</v>
      </c>
      <c r="F43" s="27"/>
      <c r="G43" s="27"/>
      <c r="H43" s="27"/>
      <c r="I43" s="1"/>
      <c r="J43" s="1"/>
      <c r="K43" s="1"/>
      <c r="L43" s="1"/>
      <c r="M43" s="1"/>
      <c r="N43" s="1"/>
      <c r="O43" s="1"/>
      <c r="P43" s="1"/>
      <c r="Q43" s="1"/>
      <c r="R43" s="1"/>
      <c r="S43" s="1">
        <v>15.0</v>
      </c>
      <c r="T43" s="1"/>
      <c r="U43" s="1"/>
      <c r="V43" s="1"/>
      <c r="W43" s="1"/>
      <c r="X43" s="1"/>
      <c r="Y43" s="1"/>
      <c r="Z43" s="1"/>
      <c r="AA43" s="1"/>
      <c r="AB43" s="1"/>
    </row>
    <row r="44" ht="15.75" customHeight="1">
      <c r="A44" s="1"/>
      <c r="B44" s="29" t="s">
        <v>33</v>
      </c>
      <c r="C44" s="42">
        <f t="shared" ref="C44:C46" si="25">(C6+C16+C26+C36)</f>
        <v>120</v>
      </c>
      <c r="D44" s="41">
        <v>110.0</v>
      </c>
      <c r="E44" s="18">
        <f t="shared" ref="E44:E48" si="26">D44/C44</f>
        <v>0.9166666667</v>
      </c>
      <c r="F44" s="27"/>
      <c r="G44" s="51"/>
      <c r="H44" s="51"/>
      <c r="I44" s="48"/>
      <c r="J44" s="48"/>
      <c r="K44" s="42"/>
      <c r="L44" s="43">
        <v>0.0</v>
      </c>
      <c r="M44" s="43">
        <v>0.0</v>
      </c>
      <c r="N44" s="43">
        <v>0.0</v>
      </c>
      <c r="O44" s="43">
        <v>0.0</v>
      </c>
      <c r="P44" s="43">
        <v>0.0</v>
      </c>
      <c r="Q44" s="43">
        <v>0.0</v>
      </c>
      <c r="R44" s="43">
        <v>0.0</v>
      </c>
      <c r="S44" s="43">
        <v>0.0</v>
      </c>
      <c r="T44" s="43">
        <v>0.0</v>
      </c>
      <c r="U44" s="43">
        <v>0.0</v>
      </c>
      <c r="V44" s="43">
        <v>0.0</v>
      </c>
      <c r="W44" s="42">
        <v>0.0</v>
      </c>
      <c r="X44" s="42">
        <v>0.0</v>
      </c>
      <c r="Y44" s="42">
        <v>0.0</v>
      </c>
      <c r="Z44" s="42">
        <v>0.0</v>
      </c>
      <c r="AA44" s="42">
        <v>0.0</v>
      </c>
      <c r="AB44" s="43">
        <v>0.0</v>
      </c>
    </row>
    <row r="45" ht="15.75" customHeight="1">
      <c r="A45" s="1"/>
      <c r="B45" s="29" t="s">
        <v>18</v>
      </c>
      <c r="C45" s="42">
        <f t="shared" si="25"/>
        <v>72</v>
      </c>
      <c r="D45" s="41">
        <v>69.0</v>
      </c>
      <c r="E45" s="18">
        <f t="shared" si="26"/>
        <v>0.9583333333</v>
      </c>
      <c r="F45" s="25"/>
      <c r="G45" s="51"/>
      <c r="H45" s="51"/>
      <c r="I45" s="51"/>
      <c r="J45" s="51"/>
      <c r="K45" s="42"/>
      <c r="L45" s="43">
        <v>0.0</v>
      </c>
      <c r="M45" s="43">
        <v>0.0</v>
      </c>
      <c r="N45" s="43">
        <v>0.0</v>
      </c>
      <c r="O45" s="43">
        <v>0.0</v>
      </c>
      <c r="P45" s="43">
        <v>0.0</v>
      </c>
      <c r="Q45" s="43">
        <v>0.0</v>
      </c>
      <c r="R45" s="43">
        <v>0.0</v>
      </c>
      <c r="S45" s="43">
        <v>0.0</v>
      </c>
      <c r="T45" s="43">
        <v>0.0</v>
      </c>
      <c r="U45" s="43">
        <v>0.0</v>
      </c>
      <c r="V45" s="43">
        <v>0.0</v>
      </c>
      <c r="W45" s="42">
        <v>0.0</v>
      </c>
      <c r="X45" s="42">
        <v>0.0</v>
      </c>
      <c r="Y45" s="42">
        <v>0.0</v>
      </c>
      <c r="Z45" s="42">
        <v>0.0</v>
      </c>
      <c r="AA45" s="42">
        <v>0.0</v>
      </c>
      <c r="AB45" s="43">
        <v>0.0</v>
      </c>
    </row>
    <row r="46" ht="15.75" customHeight="1">
      <c r="A46" s="1"/>
      <c r="B46" s="16" t="s">
        <v>34</v>
      </c>
      <c r="C46" s="52">
        <f t="shared" si="25"/>
        <v>30000</v>
      </c>
      <c r="D46" s="46">
        <v>25000.0</v>
      </c>
      <c r="E46" s="18">
        <f t="shared" si="26"/>
        <v>0.8333333333</v>
      </c>
      <c r="F46" s="32"/>
      <c r="G46" s="53"/>
      <c r="H46" s="53"/>
      <c r="I46" s="53"/>
      <c r="J46" s="53"/>
      <c r="K46" s="42"/>
      <c r="L46" s="43">
        <v>0.0</v>
      </c>
      <c r="M46" s="43">
        <v>0.0</v>
      </c>
      <c r="N46" s="43">
        <v>0.0</v>
      </c>
      <c r="O46" s="43">
        <v>0.0</v>
      </c>
      <c r="P46" s="43">
        <v>0.0</v>
      </c>
      <c r="Q46" s="43">
        <v>0.0</v>
      </c>
      <c r="R46" s="43">
        <v>0.0</v>
      </c>
      <c r="S46" s="43">
        <v>0.0</v>
      </c>
      <c r="T46" s="43">
        <v>0.0</v>
      </c>
      <c r="U46" s="43">
        <v>0.0</v>
      </c>
      <c r="V46" s="43">
        <v>0.0</v>
      </c>
      <c r="W46" s="42">
        <v>0.0</v>
      </c>
      <c r="X46" s="42">
        <v>0.0</v>
      </c>
      <c r="Y46" s="42">
        <v>0.0</v>
      </c>
      <c r="Z46" s="42">
        <v>0.0</v>
      </c>
      <c r="AA46" s="42">
        <v>0.0</v>
      </c>
      <c r="AB46" s="43">
        <v>0.0</v>
      </c>
    </row>
    <row r="47" ht="15.75" customHeight="1">
      <c r="A47" s="1"/>
      <c r="B47" s="16" t="s">
        <v>14</v>
      </c>
      <c r="C47" s="41">
        <f>(C10+C20+C30+C40)</f>
        <v>20</v>
      </c>
      <c r="D47" s="41">
        <v>20.0</v>
      </c>
      <c r="E47" s="18">
        <f t="shared" si="26"/>
        <v>1</v>
      </c>
      <c r="F47" s="27"/>
      <c r="G47" s="53"/>
      <c r="H47" s="53"/>
      <c r="I47" s="53"/>
      <c r="J47" s="53"/>
      <c r="K47" s="42"/>
      <c r="L47" s="43">
        <v>0.0</v>
      </c>
      <c r="M47" s="43">
        <v>0.0</v>
      </c>
      <c r="N47" s="43">
        <v>0.0</v>
      </c>
      <c r="O47" s="43">
        <v>0.0</v>
      </c>
      <c r="P47" s="43">
        <v>0.0</v>
      </c>
      <c r="Q47" s="43">
        <v>0.0</v>
      </c>
      <c r="R47" s="43">
        <v>0.0</v>
      </c>
      <c r="S47" s="43">
        <v>0.0</v>
      </c>
      <c r="T47" s="43">
        <v>0.0</v>
      </c>
      <c r="U47" s="43">
        <v>0.0</v>
      </c>
      <c r="V47" s="43">
        <v>0.0</v>
      </c>
      <c r="W47" s="42">
        <v>0.0</v>
      </c>
      <c r="X47" s="42">
        <v>0.0</v>
      </c>
      <c r="Y47" s="42">
        <v>0.0</v>
      </c>
      <c r="Z47" s="42">
        <v>0.0</v>
      </c>
      <c r="AA47" s="42">
        <v>0.0</v>
      </c>
      <c r="AB47" s="43">
        <v>0.0</v>
      </c>
    </row>
    <row r="48" ht="15.75" customHeight="1">
      <c r="A48" s="1"/>
      <c r="B48" s="16" t="s">
        <v>20</v>
      </c>
      <c r="C48" s="46">
        <v>150000.0</v>
      </c>
      <c r="D48" s="46">
        <v>89000.0</v>
      </c>
      <c r="E48" s="18">
        <f t="shared" si="26"/>
        <v>0.5933333333</v>
      </c>
      <c r="F48" s="27"/>
      <c r="G48" s="54"/>
      <c r="H48" s="54"/>
      <c r="I48" s="54"/>
      <c r="J48" s="54"/>
      <c r="K48" s="42"/>
      <c r="L48" s="43">
        <v>0.0</v>
      </c>
      <c r="M48" s="43">
        <v>0.0</v>
      </c>
      <c r="N48" s="43">
        <v>0.0</v>
      </c>
      <c r="O48" s="43">
        <v>0.0</v>
      </c>
      <c r="P48" s="43">
        <v>0.0</v>
      </c>
      <c r="Q48" s="43">
        <v>0.0</v>
      </c>
      <c r="R48" s="43">
        <v>0.0</v>
      </c>
      <c r="S48" s="43">
        <v>0.0</v>
      </c>
      <c r="T48" s="43">
        <v>0.0</v>
      </c>
      <c r="U48" s="43">
        <v>0.0</v>
      </c>
      <c r="V48" s="43">
        <v>0.0</v>
      </c>
      <c r="W48" s="42">
        <v>0.0</v>
      </c>
      <c r="X48" s="42">
        <v>0.0</v>
      </c>
      <c r="Y48" s="42">
        <v>0.0</v>
      </c>
      <c r="Z48" s="42">
        <v>0.0</v>
      </c>
      <c r="AA48" s="42">
        <v>0.0</v>
      </c>
      <c r="AB48" s="43">
        <v>0.0</v>
      </c>
    </row>
    <row r="49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</row>
    <row r="50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V50" s="55"/>
      <c r="W50" s="56"/>
      <c r="X50" s="56"/>
      <c r="Y50" s="56"/>
      <c r="Z50" s="56"/>
      <c r="AA50" s="21"/>
      <c r="AB50" s="21"/>
    </row>
    <row r="51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V51" s="57"/>
      <c r="W51" s="58"/>
      <c r="X51" s="59"/>
      <c r="Y51" s="60"/>
      <c r="Z51" s="57"/>
      <c r="AA51" s="60"/>
      <c r="AB51" s="60"/>
    </row>
    <row r="52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V52" s="61"/>
      <c r="W52" s="58"/>
      <c r="X52" s="59"/>
      <c r="Y52" s="60"/>
    </row>
    <row r="53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V53" s="62"/>
      <c r="W53" s="63"/>
      <c r="X53" s="64"/>
      <c r="Y53" s="60"/>
      <c r="Z53" s="61"/>
      <c r="AA53" s="60"/>
      <c r="AB53" s="60"/>
    </row>
    <row r="54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V54" s="61"/>
      <c r="W54" s="63"/>
      <c r="X54" s="60"/>
      <c r="Y54" s="60"/>
      <c r="AA54" s="60"/>
      <c r="AB54" s="60"/>
    </row>
    <row r="55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V55" s="62"/>
      <c r="W55" s="63"/>
      <c r="X55" s="65"/>
      <c r="Y55" s="60"/>
      <c r="Z55" s="60"/>
      <c r="AA55" s="60"/>
      <c r="AB55" s="60"/>
    </row>
    <row r="56" ht="15.75" customHeight="1">
      <c r="A56" s="21"/>
      <c r="B56" s="21"/>
      <c r="C56" s="21"/>
      <c r="D56" s="21"/>
      <c r="E56" s="56"/>
      <c r="F56" s="21"/>
      <c r="G56" s="21"/>
      <c r="H56" s="21"/>
      <c r="I56" s="21"/>
      <c r="J56" s="21"/>
      <c r="V56" s="66"/>
      <c r="W56" s="60"/>
      <c r="X56" s="60"/>
      <c r="Y56" s="60"/>
      <c r="Z56" s="65"/>
      <c r="AA56" s="60"/>
      <c r="AB56" s="60"/>
    </row>
    <row r="57" ht="15.75" customHeight="1">
      <c r="A57" s="21"/>
      <c r="B57" s="21"/>
      <c r="C57" s="21"/>
      <c r="D57" s="21"/>
      <c r="E57" s="56"/>
      <c r="F57" s="21"/>
      <c r="G57" s="21"/>
      <c r="H57" s="21"/>
      <c r="I57" s="21"/>
      <c r="J57" s="21"/>
      <c r="Q57" s="66"/>
      <c r="R57" s="60"/>
      <c r="S57" s="67"/>
      <c r="T57" s="60"/>
      <c r="U57" s="60"/>
      <c r="V57" s="60"/>
      <c r="W57" s="60"/>
      <c r="X57" s="60"/>
      <c r="Y57" s="67"/>
      <c r="Z57" s="60"/>
      <c r="AA57" s="60"/>
      <c r="AB57" s="60"/>
    </row>
    <row r="58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Q58" s="68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</row>
    <row r="60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  <row r="61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</row>
    <row r="62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</row>
    <row r="63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</row>
    <row r="6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</row>
    <row r="67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</row>
    <row r="68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</row>
    <row r="69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</row>
    <row r="70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</row>
    <row r="71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</row>
    <row r="72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</row>
    <row r="74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</row>
    <row r="75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</row>
    <row r="7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</row>
    <row r="77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</row>
    <row r="78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</row>
    <row r="79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</row>
    <row r="80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</row>
    <row r="81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</row>
    <row r="82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</row>
    <row r="83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</row>
    <row r="84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</row>
    <row r="85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</row>
    <row r="8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</row>
    <row r="87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</row>
    <row r="88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</row>
    <row r="89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</row>
    <row r="90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</row>
    <row r="91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</row>
    <row r="92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</row>
    <row r="93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</row>
    <row r="94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</row>
    <row r="95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</row>
    <row r="9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</row>
    <row r="97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</row>
    <row r="98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</row>
    <row r="99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</row>
    <row r="100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</row>
    <row r="101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</row>
    <row r="102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</row>
    <row r="103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</row>
    <row r="104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</row>
    <row r="105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</row>
    <row r="10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</row>
    <row r="107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</row>
    <row r="108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</row>
    <row r="109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</row>
    <row r="110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</row>
    <row r="111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</row>
    <row r="112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</row>
    <row r="113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</row>
    <row r="114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</row>
    <row r="115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</row>
    <row r="11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</row>
    <row r="117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</row>
    <row r="118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</row>
    <row r="119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</row>
    <row r="120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</row>
    <row r="121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</row>
    <row r="122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</row>
    <row r="123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</row>
    <row r="124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</row>
    <row r="125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</row>
    <row r="1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</row>
    <row r="127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</row>
    <row r="128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</row>
    <row r="129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</row>
    <row r="130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</row>
    <row r="131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</row>
    <row r="132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</row>
    <row r="133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</row>
    <row r="134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</row>
    <row r="135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</row>
    <row r="13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</row>
    <row r="137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</row>
    <row r="138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</row>
    <row r="139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</row>
    <row r="140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</row>
    <row r="141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</row>
    <row r="142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</row>
    <row r="143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</row>
    <row r="144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</row>
    <row r="145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</row>
    <row r="14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</row>
    <row r="147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</row>
    <row r="148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</row>
    <row r="149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</row>
    <row r="150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</row>
    <row r="151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</row>
    <row r="152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</row>
    <row r="153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</row>
    <row r="154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</row>
    <row r="155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</row>
    <row r="15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</row>
    <row r="157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</row>
    <row r="158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</row>
    <row r="159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</row>
    <row r="160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</row>
    <row r="161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</row>
    <row r="162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</row>
    <row r="163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</row>
    <row r="164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</row>
    <row r="165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</row>
    <row r="16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</row>
    <row r="167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</row>
    <row r="168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</row>
    <row r="169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</row>
    <row r="170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</row>
    <row r="171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</row>
    <row r="172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</row>
    <row r="173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</row>
    <row r="174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</row>
    <row r="175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</row>
    <row r="17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</row>
    <row r="177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</row>
    <row r="178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</row>
    <row r="179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</row>
    <row r="180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</row>
    <row r="181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</row>
    <row r="182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</row>
    <row r="183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</row>
    <row r="184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</row>
    <row r="185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</row>
    <row r="18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</row>
    <row r="18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</row>
    <row r="188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</row>
    <row r="189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</row>
    <row r="190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</row>
    <row r="191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</row>
    <row r="192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</row>
    <row r="193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</row>
    <row r="194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</row>
    <row r="195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</row>
    <row r="19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</row>
    <row r="19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</row>
    <row r="198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</row>
    <row r="199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</row>
    <row r="200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</row>
    <row r="201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</row>
    <row r="202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</row>
    <row r="203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</row>
    <row r="204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</row>
    <row r="205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</row>
    <row r="20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</row>
    <row r="20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</row>
    <row r="208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</row>
    <row r="209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</row>
    <row r="210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</row>
    <row r="211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</row>
    <row r="212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</row>
    <row r="213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</row>
    <row r="214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</row>
    <row r="215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</row>
    <row r="21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</row>
    <row r="21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</row>
    <row r="218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</row>
    <row r="219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</row>
    <row r="220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</row>
    <row r="221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</row>
    <row r="222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</row>
    <row r="223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</row>
    <row r="224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</row>
    <row r="225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</row>
    <row r="2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</row>
    <row r="227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</row>
    <row r="228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</row>
    <row r="229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</row>
    <row r="230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</row>
    <row r="231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</row>
    <row r="232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</row>
    <row r="233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</row>
    <row r="234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</row>
    <row r="235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</row>
    <row r="23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</row>
    <row r="237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</row>
    <row r="238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</row>
    <row r="239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</row>
    <row r="240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</row>
    <row r="241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</row>
    <row r="242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</row>
    <row r="243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</row>
    <row r="244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</row>
    <row r="245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</row>
    <row r="24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</row>
    <row r="247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</row>
    <row r="248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">
    <mergeCell ref="B1:B2"/>
    <mergeCell ref="G1:K1"/>
  </mergeCells>
  <conditionalFormatting sqref="E4:E11 E14:E21 E24:E31 E34:E41 E44:E48">
    <cfRule type="cellIs" dxfId="0" priority="1" operator="between">
      <formula>0.81</formula>
      <formula>1</formula>
    </cfRule>
  </conditionalFormatting>
  <conditionalFormatting sqref="E4:E11 E14:E21 E24:E31 E34:E41 E44:E48">
    <cfRule type="cellIs" dxfId="1" priority="2" operator="between">
      <formula>0.6</formula>
      <formula>0.8</formula>
    </cfRule>
  </conditionalFormatting>
  <conditionalFormatting sqref="E4:E11 E14:E21 E24:E31 E34:E41 E44:E48">
    <cfRule type="cellIs" dxfId="2" priority="3" operator="between">
      <formula>0.41</formula>
      <formula>0.6</formula>
    </cfRule>
  </conditionalFormatting>
  <conditionalFormatting sqref="E4:E11 E14:E21 E24:E31 E34:E41 E44:E48">
    <cfRule type="cellIs" dxfId="3" priority="4" operator="between">
      <formula>0</formula>
      <formula>0.4</formula>
    </cfRule>
  </conditionalFormatting>
  <conditionalFormatting sqref="E4:E11 E14:E21 E24:E31 E34:E41">
    <cfRule type="cellIs" dxfId="0" priority="5" operator="between">
      <formula>0.81</formula>
      <formula>1</formula>
    </cfRule>
  </conditionalFormatting>
  <conditionalFormatting sqref="E4:E11 E14:E21 E24:E31 E34:E41">
    <cfRule type="cellIs" dxfId="1" priority="6" operator="between">
      <formula>0.6</formula>
      <formula>0.8</formula>
    </cfRule>
  </conditionalFormatting>
  <conditionalFormatting sqref="E4:E11 E14:E21 E24:E31 E34:E41">
    <cfRule type="cellIs" dxfId="2" priority="7" operator="between">
      <formula>0.41</formula>
      <formula>0.6</formula>
    </cfRule>
  </conditionalFormatting>
  <conditionalFormatting sqref="E4:E11 E14:E21 E24:E31 E34:E41">
    <cfRule type="cellIs" dxfId="3" priority="8" operator="between">
      <formula>0</formula>
      <formula>0.4</formula>
    </cfRule>
  </conditionalFormatting>
  <dataValidations>
    <dataValidation type="list" allowBlank="1" showErrorMessage="1" sqref="D2">
      <formula1>$G$2:$R$2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31.0"/>
    <col customWidth="1" min="2" max="6" width="7.43"/>
    <col customWidth="1" min="7" max="7" width="4.43"/>
    <col customWidth="1" min="8" max="8" width="21.86"/>
    <col customWidth="1" min="9" max="13" width="7.71"/>
    <col customWidth="1" min="14" max="14" width="5.57"/>
    <col customWidth="1" min="15" max="15" width="26.29"/>
    <col customWidth="1" min="16" max="16" width="36.57"/>
  </cols>
  <sheetData>
    <row r="1" hidden="1">
      <c r="A1" s="69" t="s">
        <v>35</v>
      </c>
      <c r="B1" s="70"/>
      <c r="C1" s="70"/>
      <c r="D1" s="70"/>
      <c r="E1" s="70"/>
      <c r="F1" s="71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hidden="1">
      <c r="A2" s="73"/>
      <c r="F2" s="74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hidden="1">
      <c r="A3" s="75"/>
      <c r="B3" s="76">
        <v>42373.0</v>
      </c>
      <c r="C3" s="76">
        <v>42380.0</v>
      </c>
      <c r="D3" s="76">
        <v>42387.0</v>
      </c>
      <c r="E3" s="76">
        <v>42394.0</v>
      </c>
      <c r="F3" s="77" t="s">
        <v>36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hidden="1">
      <c r="A4" s="75" t="s">
        <v>37</v>
      </c>
      <c r="B4" s="76">
        <v>42377.0</v>
      </c>
      <c r="C4" s="76">
        <v>42384.0</v>
      </c>
      <c r="D4" s="76">
        <v>42391.0</v>
      </c>
      <c r="E4" s="76">
        <v>42398.0</v>
      </c>
      <c r="F4" s="78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hidden="1">
      <c r="A5" s="75"/>
      <c r="B5" s="79" t="str">
        <f t="shared" ref="B5:E5" si="1">Diogo!C3</f>
        <v>#REF!</v>
      </c>
      <c r="C5" s="79" t="str">
        <f t="shared" si="1"/>
        <v>#REF!</v>
      </c>
      <c r="D5" s="79" t="str">
        <f t="shared" si="1"/>
        <v>#REF!</v>
      </c>
      <c r="E5" s="79" t="str">
        <f t="shared" si="1"/>
        <v>#REF!</v>
      </c>
      <c r="F5" s="80" t="str">
        <f>SUM(B5:E5)</f>
        <v>#REF!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hidden="1">
      <c r="A6" s="73"/>
      <c r="B6" s="72"/>
      <c r="C6" s="72"/>
      <c r="D6" s="72"/>
      <c r="E6" s="72"/>
      <c r="F6" s="74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hidden="1">
      <c r="A7" s="73"/>
      <c r="B7" s="76">
        <v>42373.0</v>
      </c>
      <c r="C7" s="76">
        <v>42380.0</v>
      </c>
      <c r="D7" s="76">
        <v>42387.0</v>
      </c>
      <c r="E7" s="76">
        <v>42394.0</v>
      </c>
      <c r="F7" s="77" t="s">
        <v>36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hidden="1">
      <c r="A8" s="73" t="s">
        <v>38</v>
      </c>
      <c r="B8" s="76">
        <v>42377.0</v>
      </c>
      <c r="C8" s="76">
        <v>42384.0</v>
      </c>
      <c r="D8" s="76">
        <v>42391.0</v>
      </c>
      <c r="E8" s="76">
        <v>42398.0</v>
      </c>
      <c r="F8" s="78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hidden="1">
      <c r="A9" s="73"/>
      <c r="B9" s="79" t="str">
        <f t="shared" ref="B9:E9" si="2">Rafael!C3</f>
        <v>#REF!</v>
      </c>
      <c r="C9" s="79" t="str">
        <f t="shared" si="2"/>
        <v>#REF!</v>
      </c>
      <c r="D9" s="79" t="str">
        <f t="shared" si="2"/>
        <v>#REF!</v>
      </c>
      <c r="E9" s="79" t="str">
        <f t="shared" si="2"/>
        <v>#REF!</v>
      </c>
      <c r="F9" s="79" t="str">
        <f>SUM(B9:E9)</f>
        <v>#REF!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hidden="1">
      <c r="A10" s="73"/>
      <c r="B10" s="72"/>
      <c r="C10" s="72"/>
      <c r="D10" s="72"/>
      <c r="E10" s="72"/>
      <c r="F10" s="74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hidden="1">
      <c r="A11" s="73"/>
      <c r="B11" s="76">
        <v>42373.0</v>
      </c>
      <c r="C11" s="76">
        <v>42380.0</v>
      </c>
      <c r="D11" s="76">
        <v>42387.0</v>
      </c>
      <c r="E11" s="76">
        <v>42394.0</v>
      </c>
      <c r="F11" s="77" t="s">
        <v>36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</row>
    <row r="12" hidden="1">
      <c r="A12" s="73" t="s">
        <v>39</v>
      </c>
      <c r="B12" s="76">
        <v>42377.0</v>
      </c>
      <c r="C12" s="76">
        <v>42384.0</v>
      </c>
      <c r="D12" s="76">
        <v>42391.0</v>
      </c>
      <c r="E12" s="76">
        <v>42398.0</v>
      </c>
      <c r="F12" s="78"/>
      <c r="G12" s="72"/>
      <c r="H12" s="72"/>
      <c r="J12" s="72"/>
      <c r="K12" s="72" t="s">
        <v>40</v>
      </c>
      <c r="L12" s="72"/>
      <c r="M12" s="72"/>
      <c r="N12" s="72"/>
      <c r="O12" s="72"/>
      <c r="P12" s="72"/>
      <c r="Q12" s="72"/>
      <c r="R12" s="72"/>
      <c r="S12" s="72"/>
    </row>
    <row r="13" hidden="1">
      <c r="A13" s="73"/>
      <c r="B13" s="79" t="str">
        <f t="shared" ref="B13:E13" si="3">Luisa!C3</f>
        <v>#REF!</v>
      </c>
      <c r="C13" s="79" t="str">
        <f t="shared" si="3"/>
        <v>#REF!</v>
      </c>
      <c r="D13" s="79" t="str">
        <f t="shared" si="3"/>
        <v>#REF!</v>
      </c>
      <c r="E13" s="79" t="str">
        <f t="shared" si="3"/>
        <v>#REF!</v>
      </c>
      <c r="F13" s="81" t="str">
        <f>SUM(B13:E13)</f>
        <v>#REF!</v>
      </c>
      <c r="G13" s="72"/>
      <c r="H13" s="72"/>
      <c r="J13" s="72"/>
      <c r="K13" s="72" t="s">
        <v>41</v>
      </c>
      <c r="L13" s="72"/>
      <c r="M13" s="72"/>
      <c r="N13" s="72"/>
      <c r="O13" s="72"/>
      <c r="P13" s="72"/>
      <c r="Q13" s="72"/>
      <c r="R13" s="72"/>
      <c r="S13" s="72"/>
    </row>
    <row r="14" hidden="1">
      <c r="A14" s="82"/>
      <c r="B14" s="72"/>
      <c r="C14" s="72"/>
      <c r="D14" s="72"/>
      <c r="E14" s="72"/>
      <c r="F14" s="74"/>
      <c r="G14" s="72"/>
      <c r="H14" s="72"/>
      <c r="J14" s="72"/>
      <c r="K14" s="72" t="s">
        <v>42</v>
      </c>
      <c r="L14" s="72"/>
      <c r="M14" s="72"/>
      <c r="N14" s="72"/>
      <c r="O14" s="72"/>
      <c r="P14" s="72"/>
      <c r="Q14" s="72"/>
      <c r="R14" s="72"/>
      <c r="S14" s="72"/>
    </row>
    <row r="15" hidden="1">
      <c r="A15" s="73"/>
      <c r="B15" s="76">
        <v>42373.0</v>
      </c>
      <c r="C15" s="76">
        <v>42380.0</v>
      </c>
      <c r="D15" s="76">
        <v>42387.0</v>
      </c>
      <c r="E15" s="76">
        <v>42394.0</v>
      </c>
      <c r="F15" s="77" t="s">
        <v>36</v>
      </c>
      <c r="G15" s="72"/>
      <c r="H15" s="72"/>
      <c r="J15" s="72"/>
      <c r="K15" s="72" t="s">
        <v>43</v>
      </c>
      <c r="L15" s="72"/>
      <c r="M15" s="72"/>
      <c r="N15" s="72"/>
      <c r="O15" s="72"/>
      <c r="P15" s="72"/>
      <c r="Q15" s="72"/>
      <c r="R15" s="72"/>
      <c r="S15" s="72"/>
    </row>
    <row r="16" hidden="1">
      <c r="A16" s="83" t="s">
        <v>44</v>
      </c>
      <c r="B16" s="76">
        <v>42377.0</v>
      </c>
      <c r="C16" s="76">
        <v>42384.0</v>
      </c>
      <c r="D16" s="76">
        <v>42391.0</v>
      </c>
      <c r="E16" s="76">
        <v>42398.0</v>
      </c>
      <c r="F16" s="78"/>
      <c r="G16" s="72"/>
      <c r="H16" s="72"/>
      <c r="J16" s="72"/>
      <c r="K16" s="72"/>
      <c r="L16" s="72"/>
      <c r="M16" s="72"/>
      <c r="N16" s="72"/>
      <c r="O16" s="72"/>
      <c r="P16" s="72"/>
      <c r="Q16" s="72"/>
      <c r="R16" s="72"/>
      <c r="S16" s="72"/>
    </row>
    <row r="17" hidden="1">
      <c r="A17" s="84"/>
      <c r="B17" s="85" t="str">
        <f t="shared" ref="B17:E17" si="4">Vinicius!C3</f>
        <v>#REF!</v>
      </c>
      <c r="C17" s="85" t="str">
        <f t="shared" si="4"/>
        <v>#REF!</v>
      </c>
      <c r="D17" s="85" t="str">
        <f t="shared" si="4"/>
        <v>#REF!</v>
      </c>
      <c r="E17" s="85" t="str">
        <f t="shared" si="4"/>
        <v>#REF!</v>
      </c>
      <c r="F17" s="81" t="str">
        <f>SUM(B17:E17)</f>
        <v>#REF!</v>
      </c>
      <c r="G17" s="72"/>
      <c r="H17" s="72"/>
      <c r="J17" s="72"/>
      <c r="K17" s="86" t="s">
        <v>45</v>
      </c>
      <c r="L17" s="72"/>
      <c r="M17" s="72"/>
      <c r="N17" s="72"/>
      <c r="O17" s="72"/>
      <c r="P17" s="72"/>
      <c r="Q17" s="72"/>
      <c r="R17" s="72"/>
      <c r="S17" s="72"/>
    </row>
    <row r="18" hidden="1">
      <c r="A18" s="72"/>
      <c r="B18" s="72"/>
      <c r="C18" s="72"/>
      <c r="D18" s="72"/>
      <c r="E18" s="72"/>
      <c r="F18" s="72"/>
      <c r="G18" s="72"/>
      <c r="H18" s="72"/>
      <c r="J18" s="72"/>
      <c r="K18" s="72"/>
      <c r="L18" s="72"/>
      <c r="M18" s="72"/>
      <c r="N18" s="72"/>
      <c r="O18" s="72"/>
      <c r="P18" s="72"/>
      <c r="Q18" s="72"/>
      <c r="R18" s="72"/>
      <c r="S18" s="72"/>
    </row>
    <row r="19" hidden="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</row>
    <row r="20" hidden="1">
      <c r="A20" s="69" t="s">
        <v>35</v>
      </c>
      <c r="B20" s="70"/>
      <c r="C20" s="70"/>
      <c r="D20" s="70"/>
      <c r="E20" s="70"/>
      <c r="F20" s="71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</row>
    <row r="21" ht="15.75" hidden="1" customHeight="1">
      <c r="A21" s="73"/>
      <c r="F21" s="74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</row>
    <row r="22" ht="15.75" hidden="1" customHeight="1">
      <c r="A22" s="75"/>
      <c r="B22" s="76">
        <v>42401.0</v>
      </c>
      <c r="C22" s="76">
        <v>42408.0</v>
      </c>
      <c r="D22" s="76">
        <v>42415.0</v>
      </c>
      <c r="E22" s="76">
        <v>42422.0</v>
      </c>
      <c r="F22" s="77" t="s">
        <v>36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</row>
    <row r="23" ht="15.75" hidden="1" customHeight="1">
      <c r="A23" s="75" t="s">
        <v>37</v>
      </c>
      <c r="B23" s="76">
        <v>42405.0</v>
      </c>
      <c r="C23" s="76">
        <v>42412.0</v>
      </c>
      <c r="D23" s="76">
        <v>42419.0</v>
      </c>
      <c r="E23" s="76">
        <v>42429.0</v>
      </c>
      <c r="F23" s="78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</row>
    <row r="24" ht="15.75" hidden="1" customHeight="1">
      <c r="A24" s="75"/>
      <c r="B24" s="79" t="str">
        <f t="shared" ref="B24:E24" si="5">Diogo!C39</f>
        <v>#REF!</v>
      </c>
      <c r="C24" s="79" t="str">
        <f t="shared" si="5"/>
        <v>#REF!</v>
      </c>
      <c r="D24" s="79" t="str">
        <f t="shared" si="5"/>
        <v>#REF!</v>
      </c>
      <c r="E24" s="79" t="str">
        <f t="shared" si="5"/>
        <v>#REF!</v>
      </c>
      <c r="F24" s="80" t="str">
        <f>SUM(B24:E24)</f>
        <v>#REF!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</row>
    <row r="25" ht="15.75" hidden="1" customHeight="1">
      <c r="A25" s="73"/>
      <c r="B25" s="72"/>
      <c r="C25" s="72"/>
      <c r="D25" s="72"/>
      <c r="E25" s="72"/>
      <c r="F25" s="74"/>
      <c r="G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</row>
    <row r="26" ht="15.75" hidden="1" customHeight="1">
      <c r="A26" s="73"/>
      <c r="B26" s="76">
        <v>42401.0</v>
      </c>
      <c r="C26" s="76">
        <v>42408.0</v>
      </c>
      <c r="D26" s="76">
        <v>42415.0</v>
      </c>
      <c r="E26" s="76">
        <v>42422.0</v>
      </c>
      <c r="F26" s="77" t="s">
        <v>36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ht="15.75" hidden="1" customHeight="1">
      <c r="A27" s="73" t="s">
        <v>38</v>
      </c>
      <c r="B27" s="76">
        <v>42405.0</v>
      </c>
      <c r="C27" s="76">
        <v>42412.0</v>
      </c>
      <c r="D27" s="76">
        <v>42419.0</v>
      </c>
      <c r="E27" s="76">
        <v>42429.0</v>
      </c>
      <c r="F27" s="78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</row>
    <row r="28" ht="15.75" hidden="1" customHeight="1">
      <c r="A28" s="73"/>
      <c r="B28" s="79" t="str">
        <f t="shared" ref="B28:E28" si="6">Rafael!C39</f>
        <v>#REF!</v>
      </c>
      <c r="C28" s="79" t="str">
        <f t="shared" si="6"/>
        <v>#REF!</v>
      </c>
      <c r="D28" s="79" t="str">
        <f t="shared" si="6"/>
        <v>#REF!</v>
      </c>
      <c r="E28" s="79" t="str">
        <f t="shared" si="6"/>
        <v>#REF!</v>
      </c>
      <c r="F28" s="79" t="str">
        <f>SUM(B28:E28)</f>
        <v>#REF!</v>
      </c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</row>
    <row r="29" ht="15.75" hidden="1" customHeight="1">
      <c r="A29" s="73"/>
      <c r="B29" s="72"/>
      <c r="C29" s="72"/>
      <c r="D29" s="72"/>
      <c r="E29" s="72"/>
      <c r="F29" s="74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</row>
    <row r="30" ht="15.75" hidden="1" customHeight="1">
      <c r="A30" s="73"/>
      <c r="B30" s="76">
        <v>42401.0</v>
      </c>
      <c r="C30" s="76">
        <v>42408.0</v>
      </c>
      <c r="D30" s="76">
        <v>42415.0</v>
      </c>
      <c r="E30" s="76">
        <v>42422.0</v>
      </c>
      <c r="F30" s="77" t="s">
        <v>36</v>
      </c>
      <c r="G30" s="72"/>
      <c r="H30" s="72"/>
      <c r="J30" s="72"/>
      <c r="K30" s="72" t="s">
        <v>40</v>
      </c>
      <c r="L30" s="72"/>
      <c r="M30" s="72"/>
      <c r="N30" s="72"/>
      <c r="O30" s="72"/>
      <c r="P30" s="72"/>
      <c r="Q30" s="72"/>
      <c r="R30" s="72"/>
      <c r="S30" s="72"/>
    </row>
    <row r="31" ht="15.75" hidden="1" customHeight="1">
      <c r="A31" s="73" t="s">
        <v>39</v>
      </c>
      <c r="B31" s="76">
        <v>42405.0</v>
      </c>
      <c r="C31" s="76">
        <v>42412.0</v>
      </c>
      <c r="D31" s="76">
        <v>42419.0</v>
      </c>
      <c r="E31" s="76">
        <v>42429.0</v>
      </c>
      <c r="F31" s="78"/>
      <c r="G31" s="72"/>
      <c r="H31" s="72"/>
      <c r="J31" s="72"/>
      <c r="K31" s="72" t="s">
        <v>41</v>
      </c>
      <c r="L31" s="72"/>
      <c r="M31" s="72"/>
      <c r="N31" s="72"/>
      <c r="O31" s="72"/>
      <c r="P31" s="72"/>
      <c r="Q31" s="72"/>
      <c r="R31" s="72"/>
      <c r="S31" s="72"/>
    </row>
    <row r="32" ht="15.75" hidden="1" customHeight="1">
      <c r="A32" s="73"/>
      <c r="B32" s="79" t="str">
        <f t="shared" ref="B32:E32" si="7">Luisa!C39</f>
        <v>#REF!</v>
      </c>
      <c r="C32" s="79" t="str">
        <f t="shared" si="7"/>
        <v>#REF!</v>
      </c>
      <c r="D32" s="79" t="str">
        <f t="shared" si="7"/>
        <v>#REF!</v>
      </c>
      <c r="E32" s="79" t="str">
        <f t="shared" si="7"/>
        <v>#REF!</v>
      </c>
      <c r="F32" s="81" t="str">
        <f>SUM(B32:E32)</f>
        <v>#REF!</v>
      </c>
      <c r="G32" s="72"/>
      <c r="H32" s="72"/>
      <c r="J32" s="72"/>
      <c r="K32" s="72" t="s">
        <v>42</v>
      </c>
      <c r="L32" s="72"/>
      <c r="M32" s="72"/>
      <c r="N32" s="72"/>
      <c r="O32" s="72"/>
      <c r="P32" s="72"/>
      <c r="Q32" s="72"/>
      <c r="R32" s="72"/>
      <c r="S32" s="72"/>
    </row>
    <row r="33" ht="15.75" hidden="1" customHeight="1">
      <c r="A33" s="82"/>
      <c r="B33" s="72"/>
      <c r="C33" s="72"/>
      <c r="D33" s="72"/>
      <c r="E33" s="72"/>
      <c r="F33" s="74"/>
      <c r="G33" s="72"/>
      <c r="H33" s="72"/>
      <c r="J33" s="72"/>
      <c r="K33" s="72" t="s">
        <v>43</v>
      </c>
      <c r="L33" s="72"/>
      <c r="M33" s="72"/>
      <c r="N33" s="72"/>
      <c r="O33" s="72"/>
      <c r="P33" s="72"/>
      <c r="Q33" s="72"/>
      <c r="R33" s="72"/>
      <c r="S33" s="72"/>
    </row>
    <row r="34" ht="15.75" hidden="1" customHeight="1">
      <c r="A34" s="73"/>
      <c r="B34" s="76">
        <v>42401.0</v>
      </c>
      <c r="C34" s="76">
        <v>42408.0</v>
      </c>
      <c r="D34" s="76">
        <v>42415.0</v>
      </c>
      <c r="E34" s="76">
        <v>42422.0</v>
      </c>
      <c r="F34" s="77" t="s">
        <v>36</v>
      </c>
      <c r="G34" s="72"/>
      <c r="H34" s="72"/>
      <c r="J34" s="72"/>
      <c r="K34" s="72"/>
      <c r="L34" s="72"/>
      <c r="M34" s="72"/>
      <c r="N34" s="72"/>
      <c r="O34" s="72"/>
      <c r="P34" s="72"/>
      <c r="Q34" s="72"/>
      <c r="R34" s="72"/>
      <c r="S34" s="72"/>
    </row>
    <row r="35" ht="15.75" hidden="1" customHeight="1">
      <c r="A35" s="83" t="s">
        <v>44</v>
      </c>
      <c r="B35" s="76">
        <v>42405.0</v>
      </c>
      <c r="C35" s="76">
        <v>42412.0</v>
      </c>
      <c r="D35" s="76">
        <v>42419.0</v>
      </c>
      <c r="E35" s="76">
        <v>42429.0</v>
      </c>
      <c r="F35" s="78"/>
      <c r="G35" s="72"/>
      <c r="H35" s="72"/>
      <c r="J35" s="72"/>
      <c r="K35" s="86" t="s">
        <v>46</v>
      </c>
      <c r="L35" s="72"/>
      <c r="M35" s="72"/>
      <c r="N35" s="72"/>
      <c r="O35" s="72"/>
      <c r="P35" s="72"/>
      <c r="Q35" s="72"/>
      <c r="R35" s="72"/>
      <c r="S35" s="72"/>
    </row>
    <row r="36" ht="15.75" hidden="1" customHeight="1">
      <c r="A36" s="84"/>
      <c r="B36" s="85" t="str">
        <f t="shared" ref="B36:E36" si="8">Vinicius!C39</f>
        <v>#REF!</v>
      </c>
      <c r="C36" s="85" t="str">
        <f t="shared" si="8"/>
        <v>#REF!</v>
      </c>
      <c r="D36" s="85" t="str">
        <f t="shared" si="8"/>
        <v>#REF!</v>
      </c>
      <c r="E36" s="85" t="str">
        <f t="shared" si="8"/>
        <v>#REF!</v>
      </c>
      <c r="F36" s="81" t="str">
        <f>SUM(B36:E36)</f>
        <v>#REF!</v>
      </c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ht="15.75" hidden="1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ht="15.75" hidden="1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ht="15.75" hidden="1" customHeight="1">
      <c r="A39" s="69" t="s">
        <v>35</v>
      </c>
      <c r="B39" s="70"/>
      <c r="C39" s="70"/>
      <c r="D39" s="70"/>
      <c r="E39" s="70"/>
      <c r="F39" s="70"/>
      <c r="G39" s="87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</row>
    <row r="40" ht="15.75" hidden="1" customHeight="1">
      <c r="A40" s="73"/>
      <c r="F40" s="72"/>
      <c r="G40" s="74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</row>
    <row r="41" ht="15.75" hidden="1" customHeight="1">
      <c r="A41" s="73"/>
      <c r="B41" s="88" t="s">
        <v>47</v>
      </c>
      <c r="C41" s="88" t="s">
        <v>48</v>
      </c>
      <c r="D41" s="88" t="s">
        <v>49</v>
      </c>
      <c r="E41" s="88" t="s">
        <v>50</v>
      </c>
      <c r="F41" s="88" t="s">
        <v>51</v>
      </c>
      <c r="G41" s="77" t="s">
        <v>36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</row>
    <row r="42" ht="15.75" hidden="1" customHeight="1">
      <c r="A42" s="73" t="s">
        <v>37</v>
      </c>
      <c r="G42" s="78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</row>
    <row r="43" ht="15.75" hidden="1" customHeight="1">
      <c r="A43" s="73"/>
      <c r="B43" s="79" t="str">
        <f t="shared" ref="B43:F43" si="9">Diogo!C75</f>
        <v>#REF!</v>
      </c>
      <c r="C43" s="79" t="str">
        <f t="shared" si="9"/>
        <v>#REF!</v>
      </c>
      <c r="D43" s="79" t="str">
        <f t="shared" si="9"/>
        <v>#REF!</v>
      </c>
      <c r="E43" s="79" t="str">
        <f t="shared" si="9"/>
        <v>#REF!</v>
      </c>
      <c r="F43" s="79" t="str">
        <f t="shared" si="9"/>
        <v>#REF!</v>
      </c>
      <c r="G43" s="80" t="str">
        <f>SUM(B43:F43)</f>
        <v>#REF!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</row>
    <row r="44" ht="15.75" hidden="1" customHeight="1">
      <c r="A44" s="73"/>
      <c r="B44" s="72"/>
      <c r="C44" s="72"/>
      <c r="D44" s="72"/>
      <c r="E44" s="72"/>
      <c r="F44" s="72"/>
      <c r="G44" s="74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</row>
    <row r="45" ht="15.75" hidden="1" customHeight="1">
      <c r="A45" s="73"/>
      <c r="B45" s="88" t="s">
        <v>47</v>
      </c>
      <c r="C45" s="88" t="s">
        <v>48</v>
      </c>
      <c r="D45" s="88" t="s">
        <v>49</v>
      </c>
      <c r="E45" s="88" t="s">
        <v>50</v>
      </c>
      <c r="F45" s="88" t="s">
        <v>51</v>
      </c>
      <c r="G45" s="77" t="s">
        <v>36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ht="15.75" hidden="1" customHeight="1">
      <c r="A46" s="73" t="s">
        <v>38</v>
      </c>
      <c r="G46" s="78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</row>
    <row r="47" ht="15.75" hidden="1" customHeight="1">
      <c r="A47" s="73"/>
      <c r="B47" s="79" t="str">
        <f t="shared" ref="B47:F47" si="10">Rafael!C75</f>
        <v>#REF!</v>
      </c>
      <c r="C47" s="79" t="str">
        <f t="shared" si="10"/>
        <v>#REF!</v>
      </c>
      <c r="D47" s="79" t="str">
        <f t="shared" si="10"/>
        <v>#REF!</v>
      </c>
      <c r="E47" s="79" t="str">
        <f t="shared" si="10"/>
        <v>#REF!</v>
      </c>
      <c r="F47" s="79" t="str">
        <f t="shared" si="10"/>
        <v>#REF!</v>
      </c>
      <c r="G47" s="80" t="str">
        <f>SUM(B47:F47)</f>
        <v>#REF!</v>
      </c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</row>
    <row r="48" ht="15.75" hidden="1" customHeight="1">
      <c r="A48" s="73"/>
      <c r="B48" s="72"/>
      <c r="C48" s="72"/>
      <c r="D48" s="72"/>
      <c r="E48" s="72"/>
      <c r="F48" s="72"/>
      <c r="G48" s="74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</row>
    <row r="49" ht="15.75" hidden="1" customHeight="1">
      <c r="A49" s="73"/>
      <c r="B49" s="88" t="s">
        <v>47</v>
      </c>
      <c r="C49" s="88" t="s">
        <v>48</v>
      </c>
      <c r="D49" s="88" t="s">
        <v>49</v>
      </c>
      <c r="E49" s="88" t="s">
        <v>50</v>
      </c>
      <c r="F49" s="88" t="s">
        <v>51</v>
      </c>
      <c r="G49" s="77" t="s">
        <v>36</v>
      </c>
      <c r="H49" s="72"/>
      <c r="J49" s="72"/>
      <c r="K49" s="72" t="s">
        <v>40</v>
      </c>
      <c r="L49" s="72"/>
      <c r="M49" s="72"/>
      <c r="N49" s="72"/>
      <c r="O49" s="72"/>
      <c r="P49" s="72"/>
      <c r="Q49" s="72"/>
      <c r="R49" s="72"/>
      <c r="S49" s="72"/>
    </row>
    <row r="50" ht="15.75" hidden="1" customHeight="1">
      <c r="A50" s="73" t="s">
        <v>39</v>
      </c>
      <c r="G50" s="78"/>
      <c r="H50" s="72"/>
      <c r="J50" s="72"/>
      <c r="K50" s="72" t="s">
        <v>41</v>
      </c>
      <c r="L50" s="72"/>
      <c r="M50" s="72"/>
      <c r="N50" s="72"/>
      <c r="O50" s="72"/>
      <c r="P50" s="72"/>
      <c r="Q50" s="72"/>
      <c r="R50" s="72"/>
      <c r="S50" s="72"/>
    </row>
    <row r="51" ht="15.75" hidden="1" customHeight="1">
      <c r="A51" s="73"/>
      <c r="B51" s="89" t="str">
        <f t="shared" ref="B51:F51" si="11">Luisa!C75</f>
        <v>#REF!</v>
      </c>
      <c r="C51" s="89" t="str">
        <f t="shared" si="11"/>
        <v>#REF!</v>
      </c>
      <c r="D51" s="89" t="str">
        <f t="shared" si="11"/>
        <v>#REF!</v>
      </c>
      <c r="E51" s="89" t="str">
        <f t="shared" si="11"/>
        <v>#REF!</v>
      </c>
      <c r="F51" s="89" t="str">
        <f t="shared" si="11"/>
        <v>#REF!</v>
      </c>
      <c r="G51" s="81" t="str">
        <f>SUM(B51:F51)</f>
        <v>#REF!</v>
      </c>
      <c r="H51" s="72"/>
      <c r="J51" s="72"/>
      <c r="K51" s="72" t="s">
        <v>42</v>
      </c>
      <c r="L51" s="72"/>
      <c r="M51" s="72"/>
      <c r="N51" s="72"/>
      <c r="O51" s="72"/>
      <c r="P51" s="72"/>
      <c r="Q51" s="72"/>
      <c r="R51" s="72"/>
      <c r="S51" s="72"/>
    </row>
    <row r="52" ht="15.75" hidden="1" customHeight="1">
      <c r="A52" s="82"/>
      <c r="B52" s="72"/>
      <c r="C52" s="72"/>
      <c r="D52" s="72"/>
      <c r="E52" s="72"/>
      <c r="F52" s="72"/>
      <c r="G52" s="74"/>
      <c r="H52" s="72"/>
      <c r="J52" s="72"/>
      <c r="K52" s="72" t="s">
        <v>43</v>
      </c>
      <c r="L52" s="72"/>
      <c r="M52" s="72"/>
      <c r="N52" s="72"/>
      <c r="O52" s="72"/>
      <c r="P52" s="72"/>
      <c r="Q52" s="72"/>
      <c r="R52" s="72"/>
      <c r="S52" s="72"/>
    </row>
    <row r="53" ht="15.75" hidden="1" customHeight="1">
      <c r="A53" s="75"/>
      <c r="B53" s="88" t="s">
        <v>47</v>
      </c>
      <c r="C53" s="88" t="s">
        <v>48</v>
      </c>
      <c r="D53" s="88" t="s">
        <v>49</v>
      </c>
      <c r="E53" s="88" t="s">
        <v>50</v>
      </c>
      <c r="F53" s="88" t="s">
        <v>51</v>
      </c>
      <c r="G53" s="77" t="s">
        <v>36</v>
      </c>
      <c r="H53" s="72"/>
      <c r="J53" s="72"/>
      <c r="K53" s="72"/>
      <c r="L53" s="72"/>
      <c r="M53" s="72"/>
      <c r="N53" s="72"/>
      <c r="O53" s="72"/>
      <c r="P53" s="72"/>
      <c r="Q53" s="72"/>
      <c r="R53" s="72"/>
      <c r="S53" s="72"/>
    </row>
    <row r="54" ht="15.75" hidden="1" customHeight="1">
      <c r="A54" s="90" t="s">
        <v>44</v>
      </c>
      <c r="G54" s="78"/>
      <c r="H54" s="72"/>
      <c r="J54" s="72"/>
      <c r="K54" s="86" t="s">
        <v>52</v>
      </c>
      <c r="L54" s="72"/>
      <c r="M54" s="72"/>
      <c r="N54" s="72"/>
      <c r="O54" s="72"/>
      <c r="P54" s="72"/>
      <c r="Q54" s="72"/>
      <c r="R54" s="72"/>
      <c r="S54" s="72"/>
    </row>
    <row r="55" ht="15.75" hidden="1" customHeight="1">
      <c r="A55" s="91"/>
      <c r="B55" s="85" t="str">
        <f t="shared" ref="B55:F55" si="12">Vinicius!C75</f>
        <v>#REF!</v>
      </c>
      <c r="C55" s="85" t="str">
        <f t="shared" si="12"/>
        <v>#REF!</v>
      </c>
      <c r="D55" s="85" t="str">
        <f t="shared" si="12"/>
        <v>#REF!</v>
      </c>
      <c r="E55" s="85" t="str">
        <f t="shared" si="12"/>
        <v>#REF!</v>
      </c>
      <c r="F55" s="85" t="str">
        <f t="shared" si="12"/>
        <v>#REF!</v>
      </c>
      <c r="G55" s="81" t="str">
        <f>SUM(B55:F55)</f>
        <v>#REF!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</row>
    <row r="56" ht="15.75" hidden="1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</row>
    <row r="57" ht="15.75" hidden="1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</row>
    <row r="58" ht="15.75" hidden="1" customHeight="1">
      <c r="A58" s="92" t="s">
        <v>35</v>
      </c>
      <c r="O58" s="72"/>
      <c r="P58" s="72"/>
      <c r="Q58" s="72"/>
      <c r="R58" s="72"/>
      <c r="S58" s="72"/>
    </row>
    <row r="59" ht="15.75" hidden="1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O59" s="72"/>
      <c r="P59" s="72"/>
      <c r="Q59" s="72"/>
      <c r="R59" s="72"/>
      <c r="S59" s="72"/>
    </row>
    <row r="60" ht="15.75" hidden="1" customHeight="1">
      <c r="A60" s="72"/>
      <c r="B60" s="88" t="s">
        <v>47</v>
      </c>
      <c r="C60" s="88" t="s">
        <v>48</v>
      </c>
      <c r="D60" s="88" t="s">
        <v>49</v>
      </c>
      <c r="E60" s="88" t="s">
        <v>50</v>
      </c>
      <c r="F60" s="93" t="s">
        <v>36</v>
      </c>
      <c r="G60" s="72"/>
      <c r="H60" s="94"/>
      <c r="I60" s="88" t="s">
        <v>47</v>
      </c>
      <c r="J60" s="88" t="s">
        <v>48</v>
      </c>
      <c r="K60" s="88" t="s">
        <v>49</v>
      </c>
      <c r="L60" s="88" t="s">
        <v>50</v>
      </c>
      <c r="M60" s="93" t="s">
        <v>36</v>
      </c>
      <c r="N60" s="72"/>
      <c r="O60" s="72"/>
      <c r="P60" s="72"/>
      <c r="Q60" s="72"/>
      <c r="R60" s="72"/>
      <c r="S60" s="72"/>
    </row>
    <row r="61" ht="15.75" hidden="1" customHeight="1">
      <c r="A61" s="72" t="s">
        <v>37</v>
      </c>
      <c r="G61" s="72"/>
      <c r="H61" s="94" t="s">
        <v>53</v>
      </c>
      <c r="O61" s="72"/>
      <c r="P61" s="72"/>
      <c r="Q61" s="72"/>
      <c r="R61" s="72"/>
      <c r="S61" s="72"/>
    </row>
    <row r="62" ht="15.75" hidden="1" customHeight="1">
      <c r="A62" s="72"/>
      <c r="B62" s="79" t="str">
        <f t="shared" ref="B62:E62" si="13">Diogo!C111</f>
        <v>#REF!</v>
      </c>
      <c r="C62" s="79" t="str">
        <f t="shared" si="13"/>
        <v>#REF!</v>
      </c>
      <c r="D62" s="79" t="str">
        <f t="shared" si="13"/>
        <v>#REF!</v>
      </c>
      <c r="E62" s="79" t="str">
        <f t="shared" si="13"/>
        <v>#REF!</v>
      </c>
      <c r="F62" s="79" t="str">
        <f>SUM(B62:E62)</f>
        <v>#REF!</v>
      </c>
      <c r="G62" s="72"/>
      <c r="H62" s="94"/>
      <c r="I62" s="79" t="str">
        <f t="shared" ref="I62:L62" si="14">Rodrigo!C3</f>
        <v>#REF!</v>
      </c>
      <c r="J62" s="79" t="str">
        <f t="shared" si="14"/>
        <v>#REF!</v>
      </c>
      <c r="K62" s="79" t="str">
        <f t="shared" si="14"/>
        <v>#REF!</v>
      </c>
      <c r="L62" s="79" t="str">
        <f t="shared" si="14"/>
        <v>#REF!</v>
      </c>
      <c r="M62" s="79" t="str">
        <f>SUM(I62:L62)</f>
        <v>#REF!</v>
      </c>
      <c r="N62" s="72"/>
      <c r="O62" s="72"/>
      <c r="P62" s="72"/>
      <c r="Q62" s="72"/>
      <c r="R62" s="72"/>
      <c r="S62" s="72"/>
    </row>
    <row r="63" ht="15.75" hidden="1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O63" s="72"/>
      <c r="P63" s="72"/>
      <c r="Q63" s="72"/>
      <c r="R63" s="72"/>
      <c r="S63" s="72"/>
    </row>
    <row r="64" ht="15.75" hidden="1" customHeight="1">
      <c r="A64" s="72"/>
      <c r="B64" s="88" t="s">
        <v>47</v>
      </c>
      <c r="C64" s="88" t="s">
        <v>48</v>
      </c>
      <c r="D64" s="88" t="s">
        <v>49</v>
      </c>
      <c r="E64" s="88" t="s">
        <v>50</v>
      </c>
      <c r="F64" s="93" t="s">
        <v>36</v>
      </c>
      <c r="G64" s="72"/>
      <c r="H64" s="94"/>
      <c r="I64" s="88" t="s">
        <v>47</v>
      </c>
      <c r="J64" s="88" t="s">
        <v>48</v>
      </c>
      <c r="K64" s="88" t="s">
        <v>49</v>
      </c>
      <c r="L64" s="88" t="s">
        <v>50</v>
      </c>
      <c r="M64" s="93" t="s">
        <v>36</v>
      </c>
      <c r="O64" s="72"/>
      <c r="P64" s="72"/>
      <c r="Q64" s="72"/>
      <c r="R64" s="72"/>
      <c r="S64" s="72"/>
    </row>
    <row r="65" ht="15.75" hidden="1" customHeight="1">
      <c r="A65" s="72" t="s">
        <v>38</v>
      </c>
      <c r="G65" s="72"/>
      <c r="H65" s="94" t="s">
        <v>54</v>
      </c>
      <c r="N65" s="72"/>
      <c r="O65" s="72"/>
      <c r="P65" s="72"/>
      <c r="Q65" s="72"/>
      <c r="R65" s="72"/>
      <c r="S65" s="72"/>
    </row>
    <row r="66" ht="15.75" hidden="1" customHeight="1">
      <c r="A66" s="72"/>
      <c r="B66" s="79" t="str">
        <f t="shared" ref="B66:E66" si="15">Rafael!C111</f>
        <v>#REF!</v>
      </c>
      <c r="C66" s="79" t="str">
        <f t="shared" si="15"/>
        <v>#REF!</v>
      </c>
      <c r="D66" s="79" t="str">
        <f t="shared" si="15"/>
        <v>#REF!</v>
      </c>
      <c r="E66" s="79" t="str">
        <f t="shared" si="15"/>
        <v>#REF!</v>
      </c>
      <c r="F66" s="79" t="str">
        <f>SUM(B66:E66)</f>
        <v>#REF!</v>
      </c>
      <c r="G66" s="72"/>
      <c r="H66" s="94"/>
      <c r="I66" s="79" t="str">
        <f t="shared" ref="I66:L66" si="16">Gina!C3</f>
        <v>#REF!</v>
      </c>
      <c r="J66" s="79" t="str">
        <f t="shared" si="16"/>
        <v>#REF!</v>
      </c>
      <c r="K66" s="79" t="str">
        <f t="shared" si="16"/>
        <v>#REF!</v>
      </c>
      <c r="L66" s="79" t="str">
        <f t="shared" si="16"/>
        <v>#REF!</v>
      </c>
      <c r="M66" s="79" t="str">
        <f>SUM(I66:L66)</f>
        <v>#REF!</v>
      </c>
      <c r="N66" s="72"/>
      <c r="O66" s="72"/>
      <c r="P66" s="72"/>
      <c r="Q66" s="72"/>
      <c r="R66" s="72"/>
      <c r="S66" s="72"/>
    </row>
    <row r="67" ht="15.75" hidden="1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</row>
    <row r="68" ht="17.25" hidden="1" customHeight="1">
      <c r="A68" s="94"/>
      <c r="B68" s="88" t="s">
        <v>47</v>
      </c>
      <c r="C68" s="88" t="s">
        <v>48</v>
      </c>
      <c r="D68" s="88" t="s">
        <v>49</v>
      </c>
      <c r="E68" s="88" t="s">
        <v>50</v>
      </c>
      <c r="F68" s="93" t="s">
        <v>36</v>
      </c>
      <c r="G68" s="72"/>
      <c r="H68" s="72"/>
      <c r="I68" s="72"/>
      <c r="J68" s="92"/>
      <c r="M68" s="72"/>
      <c r="N68" s="72"/>
      <c r="O68" s="72"/>
      <c r="P68" s="72"/>
      <c r="Q68" s="72"/>
      <c r="R68" s="72"/>
      <c r="S68" s="72"/>
    </row>
    <row r="69" ht="15.75" hidden="1" customHeight="1">
      <c r="A69" s="94" t="s">
        <v>39</v>
      </c>
      <c r="G69" s="72"/>
      <c r="H69" s="72"/>
      <c r="I69" s="72"/>
      <c r="J69" s="72"/>
      <c r="K69" s="95" t="s">
        <v>55</v>
      </c>
      <c r="M69" s="72"/>
      <c r="N69" s="72"/>
      <c r="O69" s="72"/>
      <c r="P69" s="72"/>
      <c r="Q69" s="72"/>
      <c r="R69" s="72"/>
      <c r="S69" s="72"/>
    </row>
    <row r="70" ht="15.75" hidden="1" customHeight="1">
      <c r="A70" s="94"/>
      <c r="B70" s="79" t="str">
        <f t="shared" ref="B70:E70" si="17">Luisa!C111</f>
        <v>#REF!</v>
      </c>
      <c r="C70" s="79" t="str">
        <f t="shared" si="17"/>
        <v>#REF!</v>
      </c>
      <c r="D70" s="79" t="str">
        <f t="shared" si="17"/>
        <v>#REF!</v>
      </c>
      <c r="E70" s="79" t="str">
        <f t="shared" si="17"/>
        <v>#REF!</v>
      </c>
      <c r="F70" s="79" t="str">
        <f>SUM(B70:E70)</f>
        <v>#REF!</v>
      </c>
      <c r="G70" s="72"/>
      <c r="H70" s="72"/>
      <c r="I70" s="72"/>
      <c r="J70" s="72"/>
      <c r="K70" s="95" t="s">
        <v>56</v>
      </c>
      <c r="M70" s="72"/>
      <c r="N70" s="72"/>
      <c r="O70" s="72"/>
      <c r="P70" s="72"/>
      <c r="Q70" s="72"/>
      <c r="R70" s="72"/>
      <c r="S70" s="72"/>
    </row>
    <row r="71" ht="15.75" hidden="1" customHeight="1">
      <c r="A71" s="96"/>
      <c r="B71" s="72"/>
      <c r="C71" s="72"/>
      <c r="D71" s="72"/>
      <c r="E71" s="72"/>
      <c r="F71" s="72"/>
      <c r="G71" s="72"/>
      <c r="H71" s="72"/>
      <c r="I71" s="72"/>
      <c r="J71" s="72"/>
      <c r="K71" s="95" t="s">
        <v>57</v>
      </c>
      <c r="N71" s="72"/>
      <c r="O71" s="72"/>
      <c r="P71" s="72"/>
      <c r="Q71" s="72"/>
      <c r="R71" s="72"/>
      <c r="S71" s="72"/>
    </row>
    <row r="72" ht="15.75" hidden="1" customHeight="1">
      <c r="A72" s="72"/>
      <c r="B72" s="88" t="s">
        <v>47</v>
      </c>
      <c r="C72" s="88" t="s">
        <v>48</v>
      </c>
      <c r="D72" s="88" t="s">
        <v>49</v>
      </c>
      <c r="E72" s="88" t="s">
        <v>50</v>
      </c>
      <c r="F72" s="93" t="s">
        <v>36</v>
      </c>
      <c r="G72" s="72"/>
      <c r="H72" s="72"/>
      <c r="I72" s="72"/>
      <c r="J72" s="72"/>
      <c r="K72" s="95" t="s">
        <v>58</v>
      </c>
      <c r="N72" s="72"/>
      <c r="O72" s="72"/>
      <c r="P72" s="72"/>
      <c r="Q72" s="72"/>
      <c r="R72" s="72"/>
      <c r="S72" s="72"/>
    </row>
    <row r="73" ht="15.75" hidden="1" customHeight="1">
      <c r="A73" s="97" t="s">
        <v>44</v>
      </c>
      <c r="G73" s="72"/>
      <c r="H73" s="72"/>
      <c r="I73" s="86"/>
      <c r="J73" s="72"/>
      <c r="K73" s="95"/>
      <c r="N73" s="72"/>
      <c r="O73" s="72"/>
      <c r="P73" s="72"/>
      <c r="Q73" s="72"/>
      <c r="R73" s="72"/>
      <c r="S73" s="72"/>
    </row>
    <row r="74" ht="15.75" hidden="1" customHeight="1">
      <c r="A74" s="72"/>
      <c r="B74" s="79" t="str">
        <f t="shared" ref="B74:E74" si="18">Vinicius!C111</f>
        <v>#REF!</v>
      </c>
      <c r="C74" s="79" t="str">
        <f t="shared" si="18"/>
        <v>#REF!</v>
      </c>
      <c r="D74" s="79" t="str">
        <f t="shared" si="18"/>
        <v>#REF!</v>
      </c>
      <c r="E74" s="79" t="str">
        <f t="shared" si="18"/>
        <v>#REF!</v>
      </c>
      <c r="F74" s="79" t="str">
        <f>SUM(B74:E74)</f>
        <v>#REF!</v>
      </c>
      <c r="G74" s="72"/>
      <c r="H74" s="72"/>
      <c r="I74" s="72"/>
      <c r="J74" s="72"/>
      <c r="K74" s="98" t="s">
        <v>59</v>
      </c>
      <c r="L74" s="72"/>
      <c r="N74" s="72"/>
      <c r="O74" s="72"/>
      <c r="P74" s="72"/>
      <c r="Q74" s="72"/>
      <c r="R74" s="72"/>
      <c r="S74" s="72"/>
    </row>
    <row r="75" ht="15.75" hidden="1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86"/>
      <c r="L75" s="72"/>
      <c r="N75" s="72"/>
      <c r="O75" s="72"/>
      <c r="P75" s="72"/>
      <c r="Q75" s="72"/>
      <c r="R75" s="72"/>
      <c r="S75" s="72"/>
    </row>
    <row r="76" ht="15.75" hidden="1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72"/>
      <c r="P76" s="72"/>
      <c r="Q76" s="72"/>
      <c r="R76" s="72"/>
      <c r="S76" s="72"/>
    </row>
    <row r="77" ht="15.75" hidden="1" customHeight="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72"/>
      <c r="P77" s="72"/>
      <c r="Q77" s="72"/>
      <c r="R77" s="72"/>
      <c r="S77" s="72"/>
    </row>
    <row r="78" ht="15.75" hidden="1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72"/>
      <c r="P78" s="72"/>
      <c r="Q78" s="72"/>
      <c r="R78" s="72"/>
      <c r="S78" s="72"/>
    </row>
    <row r="79" ht="15.75" hidden="1" customHeight="1">
      <c r="A79" s="92" t="s">
        <v>35</v>
      </c>
      <c r="O79" s="72"/>
      <c r="P79" s="72"/>
      <c r="Q79" s="72"/>
      <c r="R79" s="72"/>
      <c r="S79" s="72"/>
    </row>
    <row r="80" ht="15.75" hidden="1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O80" s="72"/>
      <c r="P80" s="72"/>
      <c r="Q80" s="72"/>
      <c r="R80" s="72"/>
      <c r="S80" s="72"/>
    </row>
    <row r="81" ht="15.75" hidden="1" customHeight="1">
      <c r="A81" s="72"/>
      <c r="B81" s="88" t="s">
        <v>47</v>
      </c>
      <c r="C81" s="88" t="s">
        <v>48</v>
      </c>
      <c r="D81" s="88" t="s">
        <v>49</v>
      </c>
      <c r="E81" s="88" t="s">
        <v>50</v>
      </c>
      <c r="F81" s="93" t="s">
        <v>36</v>
      </c>
      <c r="G81" s="72"/>
      <c r="H81" s="72"/>
      <c r="I81" s="88" t="s">
        <v>47</v>
      </c>
      <c r="J81" s="88" t="s">
        <v>48</v>
      </c>
      <c r="K81" s="88" t="s">
        <v>49</v>
      </c>
      <c r="L81" s="88" t="s">
        <v>50</v>
      </c>
      <c r="M81" s="93" t="s">
        <v>36</v>
      </c>
      <c r="N81" s="72"/>
      <c r="O81" s="72"/>
      <c r="P81" s="72"/>
      <c r="Q81" s="72"/>
      <c r="R81" s="72"/>
      <c r="S81" s="72"/>
    </row>
    <row r="82" ht="15.75" hidden="1" customHeight="1">
      <c r="A82" s="72" t="s">
        <v>37</v>
      </c>
      <c r="G82" s="72"/>
      <c r="H82" s="72" t="s">
        <v>53</v>
      </c>
      <c r="O82" s="72"/>
      <c r="P82" s="72"/>
      <c r="Q82" s="72"/>
      <c r="R82" s="72"/>
      <c r="S82" s="72"/>
    </row>
    <row r="83" ht="15.75" hidden="1" customHeight="1">
      <c r="A83" s="72"/>
      <c r="B83" s="79" t="str">
        <f t="shared" ref="B83:E83" si="19">Diogo!C147</f>
        <v>#REF!</v>
      </c>
      <c r="C83" s="79" t="str">
        <f t="shared" si="19"/>
        <v>#REF!</v>
      </c>
      <c r="D83" s="79" t="str">
        <f t="shared" si="19"/>
        <v>#REF!</v>
      </c>
      <c r="E83" s="79" t="str">
        <f t="shared" si="19"/>
        <v>#REF!</v>
      </c>
      <c r="F83" s="79" t="str">
        <f>SUM(B83:E83)</f>
        <v>#REF!</v>
      </c>
      <c r="G83" s="72"/>
      <c r="H83" s="72"/>
      <c r="I83" s="79" t="str">
        <f t="shared" ref="I83:L83" si="20">Rodrigo!C39</f>
        <v>#REF!</v>
      </c>
      <c r="J83" s="79" t="str">
        <f t="shared" si="20"/>
        <v>#REF!</v>
      </c>
      <c r="K83" s="79" t="str">
        <f t="shared" si="20"/>
        <v>#REF!</v>
      </c>
      <c r="L83" s="79" t="str">
        <f t="shared" si="20"/>
        <v>#REF!</v>
      </c>
      <c r="M83" s="79" t="str">
        <f>SUM(I83:L83)</f>
        <v>#REF!</v>
      </c>
      <c r="N83" s="72"/>
      <c r="O83" s="72"/>
      <c r="P83" s="72"/>
      <c r="Q83" s="72"/>
      <c r="R83" s="72"/>
      <c r="S83" s="72"/>
    </row>
    <row r="84" ht="15.75" hidden="1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O84" s="72"/>
      <c r="P84" s="72"/>
      <c r="Q84" s="72"/>
      <c r="R84" s="72"/>
      <c r="S84" s="72"/>
    </row>
    <row r="85" ht="15.75" hidden="1" customHeight="1">
      <c r="A85" s="72"/>
      <c r="B85" s="88" t="s">
        <v>47</v>
      </c>
      <c r="C85" s="88" t="s">
        <v>48</v>
      </c>
      <c r="D85" s="88" t="s">
        <v>49</v>
      </c>
      <c r="E85" s="88" t="s">
        <v>50</v>
      </c>
      <c r="F85" s="93" t="s">
        <v>36</v>
      </c>
      <c r="G85" s="72"/>
      <c r="H85" s="72"/>
      <c r="I85" s="88" t="s">
        <v>47</v>
      </c>
      <c r="J85" s="88" t="s">
        <v>48</v>
      </c>
      <c r="K85" s="88" t="s">
        <v>49</v>
      </c>
      <c r="L85" s="88" t="s">
        <v>50</v>
      </c>
      <c r="M85" s="93" t="s">
        <v>36</v>
      </c>
      <c r="N85" s="72"/>
      <c r="O85" s="72"/>
      <c r="P85" s="72"/>
      <c r="Q85" s="72"/>
      <c r="R85" s="72"/>
      <c r="S85" s="72"/>
    </row>
    <row r="86" ht="15.75" hidden="1" customHeight="1">
      <c r="A86" s="72" t="s">
        <v>38</v>
      </c>
      <c r="G86" s="72"/>
      <c r="H86" s="72" t="s">
        <v>54</v>
      </c>
      <c r="N86" s="72"/>
      <c r="O86" s="72"/>
      <c r="P86" s="72"/>
      <c r="Q86" s="72"/>
      <c r="R86" s="72"/>
      <c r="S86" s="72"/>
    </row>
    <row r="87" ht="15.75" hidden="1" customHeight="1">
      <c r="A87" s="72"/>
      <c r="B87" s="79" t="str">
        <f t="shared" ref="B87:E87" si="21">Rafael!C147</f>
        <v>#REF!</v>
      </c>
      <c r="C87" s="79" t="str">
        <f t="shared" si="21"/>
        <v>#REF!</v>
      </c>
      <c r="D87" s="79" t="str">
        <f t="shared" si="21"/>
        <v>#REF!</v>
      </c>
      <c r="E87" s="79" t="str">
        <f t="shared" si="21"/>
        <v>#REF!</v>
      </c>
      <c r="F87" s="79" t="str">
        <f>SUM(B87:E87)</f>
        <v>#REF!</v>
      </c>
      <c r="G87" s="72"/>
      <c r="H87" s="72"/>
      <c r="I87" s="79" t="str">
        <f t="shared" ref="I87:L87" si="22">Gina!C39</f>
        <v>#REF!</v>
      </c>
      <c r="J87" s="79" t="str">
        <f t="shared" si="22"/>
        <v>#REF!</v>
      </c>
      <c r="K87" s="79" t="str">
        <f t="shared" si="22"/>
        <v>#REF!</v>
      </c>
      <c r="L87" s="79" t="str">
        <f t="shared" si="22"/>
        <v>#REF!</v>
      </c>
      <c r="M87" s="79" t="str">
        <f>SUM(I87:L87)</f>
        <v>#REF!</v>
      </c>
      <c r="O87" s="72"/>
      <c r="P87" s="72"/>
      <c r="Q87" s="72"/>
      <c r="R87" s="72"/>
      <c r="S87" s="72"/>
    </row>
    <row r="88" ht="15.75" hidden="1" customHeight="1">
      <c r="A88" s="72"/>
      <c r="G88" s="72"/>
      <c r="H88" s="72"/>
      <c r="N88" s="72"/>
      <c r="O88" s="72"/>
      <c r="P88" s="72"/>
      <c r="Q88" s="72"/>
      <c r="R88" s="72"/>
      <c r="S88" s="72"/>
    </row>
    <row r="89" ht="15.75" hidden="1" customHeight="1">
      <c r="A89" s="72"/>
      <c r="B89" s="88" t="s">
        <v>47</v>
      </c>
      <c r="C89" s="88" t="s">
        <v>48</v>
      </c>
      <c r="D89" s="88" t="s">
        <v>49</v>
      </c>
      <c r="E89" s="88" t="s">
        <v>50</v>
      </c>
      <c r="F89" s="93" t="s">
        <v>36</v>
      </c>
      <c r="G89" s="72"/>
      <c r="H89" s="72"/>
      <c r="N89" s="72"/>
      <c r="O89" s="72"/>
      <c r="P89" s="72"/>
      <c r="Q89" s="72"/>
      <c r="R89" s="72"/>
      <c r="S89" s="72"/>
    </row>
    <row r="90" ht="15.75" hidden="1" customHeight="1">
      <c r="A90" s="72" t="s">
        <v>39</v>
      </c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</row>
    <row r="91" ht="15.75" hidden="1" customHeight="1">
      <c r="A91" s="72"/>
      <c r="B91" s="79" t="str">
        <f t="shared" ref="B91:E91" si="23">Luisa!C147</f>
        <v>#REF!</v>
      </c>
      <c r="C91" s="79" t="str">
        <f t="shared" si="23"/>
        <v>#REF!</v>
      </c>
      <c r="D91" s="79" t="str">
        <f t="shared" si="23"/>
        <v>#REF!</v>
      </c>
      <c r="E91" s="79" t="str">
        <f t="shared" si="23"/>
        <v>#REF!</v>
      </c>
      <c r="F91" s="79" t="str">
        <f>SUM(B91:E91)</f>
        <v>#REF!</v>
      </c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</row>
    <row r="92" ht="15.75" hidden="1" customHeight="1">
      <c r="A92" s="72"/>
      <c r="G92" s="72"/>
      <c r="H92" s="72"/>
      <c r="I92" s="72"/>
      <c r="J92" s="92"/>
      <c r="M92" s="72"/>
      <c r="N92" s="72"/>
      <c r="O92" s="72"/>
      <c r="P92" s="72"/>
      <c r="Q92" s="72"/>
      <c r="R92" s="72"/>
      <c r="S92" s="72"/>
    </row>
    <row r="93" ht="15.75" hidden="1" customHeight="1">
      <c r="A93" s="72"/>
      <c r="B93" s="88" t="s">
        <v>47</v>
      </c>
      <c r="C93" s="88" t="s">
        <v>48</v>
      </c>
      <c r="D93" s="88" t="s">
        <v>49</v>
      </c>
      <c r="E93" s="88" t="s">
        <v>50</v>
      </c>
      <c r="F93" s="93" t="s">
        <v>36</v>
      </c>
      <c r="G93" s="72"/>
      <c r="H93" s="72"/>
      <c r="I93" s="72"/>
      <c r="J93" s="92"/>
      <c r="M93" s="72"/>
      <c r="N93" s="72"/>
      <c r="O93" s="72"/>
      <c r="P93" s="72"/>
      <c r="Q93" s="72"/>
      <c r="R93" s="72"/>
      <c r="S93" s="72"/>
    </row>
    <row r="94" ht="15.75" hidden="1" customHeight="1">
      <c r="A94" s="72" t="s">
        <v>44</v>
      </c>
      <c r="G94" s="72"/>
      <c r="H94" s="72"/>
      <c r="I94" s="72"/>
      <c r="J94" s="72"/>
      <c r="K94" s="95" t="s">
        <v>55</v>
      </c>
      <c r="M94" s="72"/>
      <c r="N94" s="72"/>
      <c r="O94" s="72"/>
      <c r="P94" s="72"/>
      <c r="Q94" s="72"/>
      <c r="R94" s="72"/>
      <c r="S94" s="72"/>
    </row>
    <row r="95" ht="15.75" hidden="1" customHeight="1">
      <c r="A95" s="72"/>
      <c r="B95" s="79" t="str">
        <f t="shared" ref="B95:E95" si="24">Vinicius!C147</f>
        <v>#REF!</v>
      </c>
      <c r="C95" s="79" t="str">
        <f t="shared" si="24"/>
        <v>#REF!</v>
      </c>
      <c r="D95" s="79" t="str">
        <f t="shared" si="24"/>
        <v>#REF!</v>
      </c>
      <c r="E95" s="79" t="str">
        <f t="shared" si="24"/>
        <v>#REF!</v>
      </c>
      <c r="F95" s="79" t="str">
        <f>SUM(B95:E95)</f>
        <v>#REF!</v>
      </c>
      <c r="G95" s="72"/>
      <c r="H95" s="72"/>
      <c r="I95" s="72"/>
      <c r="J95" s="72"/>
      <c r="K95" s="95" t="s">
        <v>56</v>
      </c>
      <c r="M95" s="72"/>
      <c r="N95" s="72"/>
      <c r="O95" s="72"/>
      <c r="P95" s="72"/>
      <c r="Q95" s="72"/>
      <c r="R95" s="72"/>
      <c r="S95" s="72"/>
    </row>
    <row r="96" ht="15.75" hidden="1" customHeight="1">
      <c r="A96" s="96"/>
      <c r="B96" s="72"/>
      <c r="C96" s="72"/>
      <c r="D96" s="72"/>
      <c r="E96" s="72"/>
      <c r="F96" s="72"/>
      <c r="G96" s="72"/>
      <c r="H96" s="72"/>
      <c r="I96" s="72"/>
      <c r="J96" s="72"/>
      <c r="K96" s="95" t="s">
        <v>57</v>
      </c>
      <c r="N96" s="72"/>
      <c r="O96" s="72"/>
      <c r="P96" s="72"/>
      <c r="Q96" s="72"/>
      <c r="R96" s="72"/>
      <c r="S96" s="72"/>
    </row>
    <row r="97" ht="15.75" hidden="1" customHeight="1">
      <c r="A97" s="72"/>
      <c r="B97" s="88" t="s">
        <v>47</v>
      </c>
      <c r="C97" s="88" t="s">
        <v>48</v>
      </c>
      <c r="D97" s="88" t="s">
        <v>49</v>
      </c>
      <c r="E97" s="88" t="s">
        <v>50</v>
      </c>
      <c r="F97" s="93" t="s">
        <v>36</v>
      </c>
      <c r="G97" s="72"/>
      <c r="H97" s="72"/>
      <c r="I97" s="72"/>
      <c r="J97" s="72"/>
      <c r="K97" s="95" t="s">
        <v>58</v>
      </c>
      <c r="N97" s="72"/>
      <c r="O97" s="72"/>
      <c r="P97" s="72"/>
      <c r="Q97" s="72"/>
      <c r="R97" s="72"/>
      <c r="S97" s="72"/>
    </row>
    <row r="98" ht="15.75" hidden="1" customHeight="1">
      <c r="A98" s="72" t="s">
        <v>60</v>
      </c>
      <c r="G98" s="72"/>
      <c r="H98" s="72"/>
      <c r="I98" s="86"/>
      <c r="J98" s="72"/>
      <c r="K98" s="95"/>
      <c r="N98" s="72"/>
      <c r="O98" s="72"/>
      <c r="P98" s="72"/>
      <c r="Q98" s="72"/>
      <c r="R98" s="72"/>
      <c r="S98" s="72"/>
    </row>
    <row r="99" ht="15.75" hidden="1" customHeight="1">
      <c r="A99" s="72"/>
      <c r="B99" s="79" t="str">
        <f t="shared" ref="B99:E99" si="25">Raissa!C39</f>
        <v>#REF!</v>
      </c>
      <c r="C99" s="79" t="str">
        <f t="shared" si="25"/>
        <v>#REF!</v>
      </c>
      <c r="D99" s="79" t="str">
        <f t="shared" si="25"/>
        <v>#REF!</v>
      </c>
      <c r="E99" s="79" t="str">
        <f t="shared" si="25"/>
        <v>#REF!</v>
      </c>
      <c r="F99" s="79" t="str">
        <f>SUM(B99:E99)</f>
        <v>#REF!</v>
      </c>
      <c r="G99" s="72"/>
      <c r="H99" s="72"/>
      <c r="I99" s="72"/>
      <c r="J99" s="72"/>
      <c r="K99" s="98" t="s">
        <v>61</v>
      </c>
      <c r="L99" s="72"/>
      <c r="N99" s="72"/>
      <c r="O99" s="72"/>
      <c r="P99" s="72"/>
      <c r="Q99" s="72"/>
      <c r="R99" s="72"/>
      <c r="S99" s="72"/>
    </row>
    <row r="100" ht="15.75" hidden="1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86"/>
      <c r="L100" s="72"/>
      <c r="N100" s="72"/>
      <c r="O100" s="72"/>
      <c r="P100" s="72"/>
      <c r="Q100" s="72"/>
      <c r="R100" s="72"/>
      <c r="S100" s="72"/>
    </row>
    <row r="101" ht="15.75" hidden="1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</row>
    <row r="102" ht="15.75" customHeight="1">
      <c r="A102" s="99" t="s">
        <v>62</v>
      </c>
      <c r="O102" s="100"/>
      <c r="P102" s="100"/>
      <c r="Q102" s="100"/>
      <c r="R102" s="100"/>
      <c r="S102" s="100"/>
    </row>
    <row r="103" ht="15.75" customHeight="1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1"/>
      <c r="N103" s="101"/>
      <c r="O103" s="100"/>
      <c r="P103" s="100"/>
      <c r="Q103" s="100"/>
      <c r="R103" s="100"/>
      <c r="S103" s="100"/>
    </row>
    <row r="104" ht="15.75" customHeight="1">
      <c r="A104" s="102" t="s">
        <v>63</v>
      </c>
      <c r="B104" s="103" t="s">
        <v>47</v>
      </c>
      <c r="C104" s="103" t="s">
        <v>48</v>
      </c>
      <c r="D104" s="103" t="s">
        <v>49</v>
      </c>
      <c r="E104" s="103" t="s">
        <v>50</v>
      </c>
      <c r="F104" s="104" t="s">
        <v>36</v>
      </c>
      <c r="G104" s="100"/>
      <c r="H104" s="102" t="s">
        <v>64</v>
      </c>
      <c r="I104" s="103" t="s">
        <v>47</v>
      </c>
      <c r="J104" s="103" t="s">
        <v>48</v>
      </c>
      <c r="K104" s="103" t="s">
        <v>49</v>
      </c>
      <c r="L104" s="103" t="s">
        <v>50</v>
      </c>
      <c r="M104" s="104" t="s">
        <v>36</v>
      </c>
      <c r="N104" s="100"/>
      <c r="O104" s="100"/>
      <c r="P104" s="100"/>
      <c r="Q104" s="100"/>
      <c r="R104" s="100"/>
      <c r="S104" s="100"/>
    </row>
    <row r="105" ht="15.75" customHeight="1">
      <c r="A105" s="100"/>
      <c r="G105" s="100"/>
      <c r="H105" s="100"/>
      <c r="N105" s="101"/>
      <c r="O105" s="100"/>
      <c r="P105" s="100"/>
      <c r="Q105" s="100"/>
      <c r="R105" s="100"/>
      <c r="S105" s="100"/>
    </row>
    <row r="106" ht="15.75" customHeight="1">
      <c r="B106" s="105"/>
      <c r="C106" s="105"/>
      <c r="D106" s="105"/>
      <c r="E106" s="105"/>
      <c r="F106" s="105"/>
      <c r="G106" s="100"/>
      <c r="H106" s="100"/>
      <c r="I106" s="105"/>
      <c r="J106" s="105"/>
      <c r="K106" s="105"/>
      <c r="L106" s="105"/>
      <c r="M106" s="105"/>
      <c r="N106" s="100"/>
      <c r="O106" s="100"/>
      <c r="P106" s="100"/>
      <c r="Q106" s="100"/>
      <c r="R106" s="100"/>
      <c r="S106" s="100"/>
    </row>
    <row r="107" ht="15.75" customHeight="1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1"/>
      <c r="O107" s="100"/>
      <c r="P107" s="100"/>
      <c r="Q107" s="100"/>
      <c r="R107" s="100"/>
      <c r="S107" s="100"/>
    </row>
    <row r="108" ht="15.75" customHeight="1">
      <c r="A108" s="100"/>
      <c r="B108" s="103" t="s">
        <v>47</v>
      </c>
      <c r="C108" s="103" t="s">
        <v>48</v>
      </c>
      <c r="D108" s="103" t="s">
        <v>49</v>
      </c>
      <c r="E108" s="103" t="s">
        <v>50</v>
      </c>
      <c r="F108" s="104" t="s">
        <v>36</v>
      </c>
      <c r="G108" s="100"/>
      <c r="H108" s="100"/>
      <c r="I108" s="106"/>
      <c r="J108" s="106"/>
      <c r="K108" s="106"/>
      <c r="L108" s="106"/>
      <c r="M108" s="106"/>
      <c r="N108" s="100"/>
      <c r="O108" s="100"/>
      <c r="P108" s="100"/>
      <c r="Q108" s="100"/>
      <c r="R108" s="100"/>
      <c r="S108" s="100"/>
    </row>
    <row r="109" ht="15.75" customHeight="1">
      <c r="A109" s="100"/>
      <c r="G109" s="100"/>
      <c r="H109" s="100"/>
      <c r="N109" s="100"/>
      <c r="O109" s="100"/>
      <c r="P109" s="100"/>
      <c r="Q109" s="100"/>
      <c r="R109" s="100"/>
      <c r="S109" s="100"/>
    </row>
    <row r="110" ht="15.75" customHeight="1">
      <c r="A110" s="100"/>
      <c r="B110" s="107"/>
      <c r="C110" s="105"/>
      <c r="D110" s="105"/>
      <c r="E110" s="105"/>
      <c r="F110" s="105"/>
      <c r="G110" s="100"/>
      <c r="H110" s="100"/>
      <c r="I110" s="108"/>
      <c r="J110" s="108"/>
      <c r="K110" s="108"/>
      <c r="L110" s="108"/>
      <c r="M110" s="108"/>
      <c r="N110" s="101"/>
      <c r="O110" s="100"/>
      <c r="P110" s="100"/>
      <c r="Q110" s="100"/>
      <c r="R110" s="100"/>
      <c r="S110" s="100"/>
    </row>
    <row r="111" ht="15.75" customHeight="1">
      <c r="A111" s="100"/>
      <c r="B111" s="101"/>
      <c r="C111" s="101"/>
      <c r="D111" s="101"/>
      <c r="E111" s="101"/>
      <c r="F111" s="101"/>
      <c r="G111" s="100"/>
      <c r="H111" s="100"/>
      <c r="I111" s="101"/>
      <c r="J111" s="101"/>
      <c r="K111" s="101"/>
      <c r="L111" s="101"/>
      <c r="M111" s="101"/>
      <c r="N111" s="100"/>
      <c r="O111" s="100"/>
      <c r="P111" s="100" t="s">
        <v>65</v>
      </c>
      <c r="Q111" s="100"/>
      <c r="R111" s="100"/>
      <c r="S111" s="100"/>
    </row>
    <row r="112" ht="15.75" customHeight="1">
      <c r="A112" s="102" t="s">
        <v>66</v>
      </c>
      <c r="B112" s="103" t="s">
        <v>47</v>
      </c>
      <c r="C112" s="103" t="s">
        <v>48</v>
      </c>
      <c r="D112" s="103" t="s">
        <v>49</v>
      </c>
      <c r="E112" s="103" t="s">
        <v>50</v>
      </c>
      <c r="F112" s="104" t="s">
        <v>36</v>
      </c>
      <c r="G112" s="100"/>
      <c r="I112" s="101"/>
      <c r="J112" s="101"/>
      <c r="K112" s="101"/>
      <c r="L112" s="101"/>
      <c r="M112" s="101"/>
      <c r="N112" s="100"/>
      <c r="O112" s="100"/>
      <c r="P112" s="100"/>
      <c r="Q112" s="100"/>
      <c r="R112" s="100"/>
      <c r="S112" s="100"/>
    </row>
    <row r="113" ht="15.75" customHeight="1">
      <c r="G113" s="100"/>
      <c r="H113" s="100"/>
      <c r="I113" s="100"/>
      <c r="J113" s="100"/>
      <c r="K113" s="100"/>
      <c r="L113" s="100"/>
      <c r="M113" s="100"/>
      <c r="N113" s="100"/>
      <c r="O113" s="109" t="s">
        <v>67</v>
      </c>
      <c r="P113" s="110" t="s">
        <v>68</v>
      </c>
      <c r="Q113" s="100"/>
      <c r="R113" s="100"/>
      <c r="S113" s="100"/>
    </row>
    <row r="114" ht="15.75" customHeight="1">
      <c r="A114" s="100"/>
      <c r="B114" s="105"/>
      <c r="C114" s="105"/>
      <c r="D114" s="105"/>
      <c r="E114" s="105"/>
      <c r="F114" s="105"/>
      <c r="G114" s="100"/>
      <c r="H114" s="100"/>
      <c r="I114" s="100"/>
      <c r="J114" s="100"/>
      <c r="K114" s="100"/>
      <c r="L114" s="100"/>
      <c r="M114" s="100"/>
      <c r="N114" s="100"/>
      <c r="O114" s="100"/>
      <c r="P114" s="110" t="s">
        <v>69</v>
      </c>
      <c r="Q114" s="100"/>
      <c r="R114" s="100"/>
      <c r="S114" s="100"/>
    </row>
    <row r="115" ht="15.75" customHeight="1">
      <c r="A115" s="100"/>
      <c r="B115" s="101"/>
      <c r="C115" s="101"/>
      <c r="D115" s="101"/>
      <c r="E115" s="101"/>
      <c r="F115" s="101"/>
      <c r="G115" s="100"/>
      <c r="H115" s="100"/>
      <c r="I115" s="109"/>
      <c r="J115" s="111"/>
      <c r="K115" s="101"/>
      <c r="L115" s="101"/>
      <c r="M115" s="100"/>
      <c r="N115" s="100"/>
      <c r="O115" s="100"/>
      <c r="P115" s="110"/>
      <c r="Q115" s="100"/>
      <c r="R115" s="100"/>
      <c r="S115" s="100"/>
    </row>
    <row r="116" ht="15.75" customHeight="1">
      <c r="A116" s="102" t="s">
        <v>70</v>
      </c>
      <c r="B116" s="103" t="s">
        <v>47</v>
      </c>
      <c r="C116" s="103" t="s">
        <v>48</v>
      </c>
      <c r="D116" s="103" t="s">
        <v>49</v>
      </c>
      <c r="E116" s="103" t="s">
        <v>50</v>
      </c>
      <c r="F116" s="104" t="s">
        <v>36</v>
      </c>
      <c r="G116" s="100"/>
      <c r="H116" s="100"/>
      <c r="I116" s="109"/>
      <c r="J116" s="111"/>
      <c r="K116" s="101"/>
      <c r="L116" s="101"/>
      <c r="M116" s="100"/>
      <c r="N116" s="100"/>
      <c r="O116" s="100"/>
      <c r="P116" s="100"/>
      <c r="Q116" s="100"/>
      <c r="R116" s="100"/>
      <c r="S116" s="100"/>
    </row>
    <row r="117" ht="15.75" customHeight="1">
      <c r="A117" s="100"/>
      <c r="G117" s="100"/>
      <c r="H117" s="100"/>
      <c r="I117" s="109"/>
      <c r="J117" s="100"/>
      <c r="K117" s="112" t="s">
        <v>55</v>
      </c>
      <c r="L117" s="101"/>
      <c r="M117" s="100"/>
      <c r="O117" s="100"/>
      <c r="P117" s="100"/>
      <c r="Q117" s="100"/>
      <c r="R117" s="100"/>
      <c r="S117" s="100"/>
    </row>
    <row r="118" ht="15.75" customHeight="1">
      <c r="A118" s="100"/>
      <c r="B118" s="105"/>
      <c r="C118" s="105"/>
      <c r="D118" s="105"/>
      <c r="E118" s="105"/>
      <c r="F118" s="105"/>
      <c r="G118" s="100"/>
      <c r="H118" s="100"/>
      <c r="I118" s="109"/>
      <c r="J118" s="100"/>
      <c r="K118" s="113" t="s">
        <v>71</v>
      </c>
      <c r="L118" s="101"/>
      <c r="M118" s="101"/>
      <c r="N118" s="100"/>
      <c r="O118" s="100"/>
      <c r="P118" s="100"/>
      <c r="Q118" s="100"/>
      <c r="R118" s="100"/>
      <c r="S118" s="100"/>
    </row>
    <row r="119" ht="15.75" customHeight="1">
      <c r="A119" s="114"/>
      <c r="B119" s="100"/>
      <c r="C119" s="100"/>
      <c r="D119" s="100"/>
      <c r="E119" s="100"/>
      <c r="F119" s="100"/>
      <c r="G119" s="100"/>
      <c r="H119" s="100"/>
      <c r="I119" s="109"/>
      <c r="J119" s="100"/>
      <c r="K119" s="113" t="s">
        <v>72</v>
      </c>
      <c r="L119" s="101"/>
      <c r="M119" s="101"/>
      <c r="N119" s="100"/>
      <c r="O119" s="100"/>
      <c r="P119" s="100"/>
      <c r="Q119" s="100"/>
      <c r="R119" s="100"/>
      <c r="S119" s="100"/>
    </row>
    <row r="120" ht="15.75" customHeight="1">
      <c r="A120" s="102" t="s">
        <v>73</v>
      </c>
      <c r="B120" s="103" t="s">
        <v>47</v>
      </c>
      <c r="C120" s="103" t="s">
        <v>48</v>
      </c>
      <c r="D120" s="103" t="s">
        <v>49</v>
      </c>
      <c r="E120" s="103" t="s">
        <v>50</v>
      </c>
      <c r="F120" s="104" t="s">
        <v>36</v>
      </c>
      <c r="G120" s="100"/>
      <c r="H120" s="100"/>
      <c r="I120" s="100"/>
      <c r="J120" s="100"/>
      <c r="K120" s="112"/>
      <c r="L120" s="101"/>
      <c r="M120" s="101"/>
      <c r="N120" s="100"/>
      <c r="O120" s="100"/>
      <c r="P120" s="100"/>
      <c r="Q120" s="100"/>
      <c r="R120" s="100"/>
      <c r="S120" s="100"/>
    </row>
    <row r="121" ht="15.75" customHeight="1">
      <c r="A121" s="100"/>
      <c r="G121" s="100"/>
      <c r="H121" s="100"/>
      <c r="I121" s="100"/>
      <c r="J121" s="100"/>
      <c r="K121" s="100"/>
      <c r="L121" s="101"/>
      <c r="M121" s="101"/>
      <c r="N121" s="100"/>
      <c r="O121" s="100"/>
      <c r="P121" s="100"/>
      <c r="Q121" s="100"/>
      <c r="R121" s="100"/>
      <c r="S121" s="100"/>
    </row>
    <row r="122" ht="15.75" customHeight="1">
      <c r="A122" s="100"/>
      <c r="B122" s="105"/>
      <c r="C122" s="105"/>
      <c r="D122" s="105"/>
      <c r="E122" s="105"/>
      <c r="F122" s="105"/>
      <c r="G122" s="100"/>
      <c r="H122" s="100"/>
      <c r="I122" s="100"/>
      <c r="J122" s="100"/>
      <c r="K122" s="115"/>
      <c r="L122" s="100"/>
      <c r="M122" s="101"/>
      <c r="N122" s="100"/>
      <c r="O122" s="100"/>
      <c r="P122" s="100"/>
      <c r="Q122" s="100"/>
      <c r="R122" s="100"/>
      <c r="S122" s="100"/>
    </row>
    <row r="123" ht="15.75" customHeight="1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</row>
    <row r="124" ht="15.75" customHeight="1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</row>
    <row r="125" ht="15.75" customHeight="1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</row>
    <row r="126" ht="15.75" customHeight="1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</row>
    <row r="127" ht="15.75" customHeight="1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</row>
    <row r="128" ht="15.75" customHeight="1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</row>
    <row r="129" ht="15.75" customHeight="1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</row>
    <row r="130" ht="15.75" customHeight="1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</row>
    <row r="131" ht="15.75" customHeight="1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</row>
    <row r="132" ht="15.75" customHeight="1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</row>
    <row r="133" ht="15.75" customHeight="1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</row>
    <row r="134" ht="15.75" customHeight="1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</row>
    <row r="135" ht="15.75" customHeight="1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</row>
    <row r="136" ht="15.75" customHeight="1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</row>
    <row r="137" ht="15.75" customHeight="1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</row>
    <row r="138" ht="15.75" customHeight="1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</row>
    <row r="139" ht="15.75" customHeight="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</row>
    <row r="140" ht="15.75" customHeight="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</row>
    <row r="141" ht="15.75" customHeight="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</row>
    <row r="142" ht="15.75" customHeight="1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</row>
    <row r="143" ht="15.75" customHeight="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</row>
    <row r="144" ht="15.75" customHeight="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</row>
    <row r="145" ht="15.75" customHeight="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</row>
    <row r="146" ht="15.75" customHeight="1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</row>
    <row r="147" ht="15.75" customHeight="1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</row>
    <row r="148" ht="15.75" customHeight="1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</row>
    <row r="149" ht="15.75" customHeight="1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</row>
    <row r="150" ht="15.75" customHeight="1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</row>
    <row r="151" ht="15.75" customHeight="1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</row>
    <row r="152" ht="15.75" customHeight="1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</row>
    <row r="153" ht="15.75" customHeight="1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</row>
    <row r="154" ht="15.75" customHeight="1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</row>
    <row r="155" ht="15.75" customHeight="1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</row>
    <row r="156" ht="15.75" customHeight="1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</row>
    <row r="157" ht="15.75" customHeight="1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</row>
    <row r="158" ht="15.75" customHeight="1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</row>
    <row r="159" ht="15.75" customHeight="1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</row>
    <row r="160" ht="15.75" customHeight="1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</row>
    <row r="161" ht="15.75" customHeight="1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</row>
    <row r="162" ht="15.75" customHeight="1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</row>
    <row r="163" ht="15.75" customHeight="1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</row>
    <row r="164" ht="15.75" customHeight="1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</row>
    <row r="165" ht="15.75" customHeight="1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</row>
    <row r="166" ht="15.75" customHeight="1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</row>
    <row r="167" ht="15.75" customHeight="1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</row>
    <row r="168" ht="15.75" customHeight="1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</row>
    <row r="169" ht="15.75" customHeight="1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</row>
    <row r="170" ht="15.75" customHeight="1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</row>
    <row r="171" ht="15.75" customHeight="1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</row>
    <row r="172" ht="15.75" customHeight="1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</row>
    <row r="173" ht="15.75" customHeight="1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</row>
    <row r="174" ht="15.75" customHeight="1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</row>
    <row r="175" ht="15.75" customHeight="1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</row>
    <row r="176" ht="15.75" customHeight="1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</row>
    <row r="177" ht="15.75" customHeight="1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</row>
    <row r="178" ht="15.75" customHeight="1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</row>
    <row r="179" ht="15.75" customHeight="1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</row>
    <row r="180" ht="15.75" customHeight="1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</row>
    <row r="181" ht="15.75" customHeight="1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</row>
    <row r="182" ht="15.75" customHeight="1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</row>
    <row r="183" ht="15.75" customHeight="1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</row>
    <row r="184" ht="15.75" customHeight="1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</row>
    <row r="185" ht="15.75" customHeight="1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</row>
    <row r="186" ht="15.75" customHeight="1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</row>
    <row r="187" ht="15.75" customHeight="1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</row>
    <row r="188" ht="15.75" customHeight="1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</row>
    <row r="189" ht="15.75" customHeight="1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</row>
    <row r="190" ht="15.75" customHeight="1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</row>
    <row r="191" ht="15.75" customHeight="1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</row>
    <row r="192" ht="15.75" customHeight="1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</row>
    <row r="193" ht="15.75" customHeight="1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</row>
    <row r="194" ht="15.75" customHeight="1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</row>
    <row r="195" ht="15.75" customHeight="1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</row>
    <row r="196" ht="15.75" customHeight="1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</row>
    <row r="197" ht="15.75" customHeight="1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</row>
    <row r="198" ht="15.75" customHeight="1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</row>
    <row r="199" ht="15.75" customHeight="1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</row>
    <row r="200" ht="15.75" customHeight="1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</row>
    <row r="201" ht="15.75" customHeight="1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</row>
    <row r="202" ht="15.75" customHeight="1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</row>
    <row r="203" ht="15.75" customHeight="1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</row>
    <row r="204" ht="15.75" customHeight="1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</row>
    <row r="205" ht="15.75" customHeight="1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</row>
    <row r="206" ht="15.75" customHeight="1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</row>
    <row r="207" ht="15.75" customHeight="1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</row>
    <row r="208" ht="15.75" customHeight="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</row>
    <row r="209" ht="15.75" customHeight="1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</row>
    <row r="210" ht="15.75" customHeight="1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</row>
    <row r="211" ht="15.75" customHeight="1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</row>
    <row r="212" ht="15.75" customHeight="1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</row>
    <row r="213" ht="15.75" customHeight="1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</row>
    <row r="214" ht="15.75" customHeight="1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</row>
    <row r="215" ht="15.75" customHeight="1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</row>
    <row r="216" ht="15.75" customHeight="1">
      <c r="A216" s="100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</row>
    <row r="217" ht="15.75" customHeight="1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</row>
    <row r="218" ht="15.75" customHeight="1">
      <c r="A218" s="100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</row>
    <row r="219" ht="15.75" customHeight="1">
      <c r="A219" s="100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</row>
    <row r="220" ht="15.75" customHeight="1">
      <c r="A220" s="100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</row>
    <row r="221" ht="15.75" customHeight="1">
      <c r="A221" s="100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</row>
    <row r="222" ht="15.75" customHeight="1">
      <c r="A222" s="100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</row>
    <row r="223" ht="15.75" customHeight="1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</row>
    <row r="224" ht="15.75" customHeight="1">
      <c r="A224" s="100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</row>
    <row r="225" ht="15.75" customHeight="1">
      <c r="A225" s="100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</row>
    <row r="226" ht="15.75" customHeight="1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</row>
    <row r="227" ht="15.75" customHeight="1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</row>
    <row r="228" ht="15.75" customHeight="1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</row>
    <row r="229" ht="15.75" customHeight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</row>
    <row r="230" ht="15.75" customHeight="1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</row>
    <row r="231" ht="15.75" customHeight="1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</row>
    <row r="232" ht="15.75" customHeight="1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</row>
    <row r="233" ht="15.75" customHeight="1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</row>
    <row r="234" ht="15.75" customHeight="1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</row>
    <row r="235" ht="15.75" customHeight="1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</row>
    <row r="236" ht="15.75" customHeight="1">
      <c r="A236" s="100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</row>
    <row r="237" ht="15.75" customHeight="1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</row>
    <row r="238" ht="15.75" customHeight="1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</row>
    <row r="239" ht="15.75" customHeight="1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</row>
    <row r="240" ht="15.75" customHeight="1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</row>
    <row r="241" ht="15.75" customHeight="1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</row>
    <row r="242" ht="15.75" customHeight="1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</row>
    <row r="243" ht="15.75" customHeight="1">
      <c r="A243" s="100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</row>
    <row r="244" ht="15.75" customHeight="1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</row>
    <row r="245" ht="15.75" customHeight="1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</row>
    <row r="246" ht="15.75" customHeight="1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</row>
    <row r="247" ht="15.75" customHeight="1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</row>
    <row r="248" ht="15.75" customHeight="1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</row>
    <row r="249" ht="15.75" customHeight="1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</row>
    <row r="250" ht="15.75" customHeight="1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</row>
    <row r="251" ht="15.75" customHeight="1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</row>
    <row r="252" ht="15.75" customHeight="1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</row>
    <row r="253" ht="15.75" customHeight="1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</row>
    <row r="254" ht="15.75" customHeight="1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</row>
    <row r="255" ht="15.75" customHeight="1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</row>
    <row r="256" ht="15.75" customHeight="1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</row>
    <row r="257" ht="15.75" customHeight="1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</row>
    <row r="258" ht="15.75" customHeight="1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</row>
    <row r="259" ht="15.75" customHeight="1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</row>
    <row r="260" ht="15.75" customHeight="1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</row>
    <row r="261" ht="15.75" customHeight="1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</row>
    <row r="262" ht="15.75" customHeight="1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</row>
    <row r="263" ht="15.75" customHeight="1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</row>
    <row r="264" ht="15.75" customHeight="1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</row>
    <row r="265" ht="15.75" customHeight="1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</row>
    <row r="266" ht="15.75" customHeight="1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</row>
    <row r="267" ht="15.75" customHeight="1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</row>
    <row r="268" ht="15.75" customHeight="1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</row>
    <row r="269" ht="15.75" customHeight="1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</row>
    <row r="270" ht="15.75" customHeight="1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</row>
    <row r="271" ht="15.75" customHeight="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</row>
    <row r="272" ht="15.75" customHeight="1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</row>
    <row r="273" ht="15.75" customHeight="1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</row>
    <row r="274" ht="15.75" customHeight="1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</row>
    <row r="275" ht="15.75" customHeight="1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</row>
    <row r="276" ht="15.75" customHeight="1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</row>
    <row r="277" ht="15.75" customHeight="1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</row>
    <row r="278" ht="15.75" customHeight="1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</row>
    <row r="279" ht="15.75" customHeight="1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</row>
    <row r="280" ht="15.75" customHeight="1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</row>
    <row r="281" ht="15.75" customHeight="1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</row>
    <row r="282" ht="15.75" customHeight="1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</row>
    <row r="283" ht="15.75" customHeight="1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</row>
    <row r="284" ht="15.75" customHeight="1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</row>
    <row r="285" ht="15.75" customHeight="1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</row>
    <row r="286" ht="15.75" customHeight="1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</row>
    <row r="287" ht="15.75" customHeight="1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</row>
    <row r="288" ht="15.75" customHeight="1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</row>
    <row r="289" ht="15.75" customHeight="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</row>
    <row r="290" ht="15.75" customHeight="1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</row>
    <row r="291" ht="15.75" customHeight="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</row>
    <row r="292" ht="15.75" customHeight="1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</row>
    <row r="293" ht="15.75" customHeight="1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</row>
    <row r="294" ht="15.75" customHeight="1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</row>
    <row r="295" ht="15.75" customHeight="1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</row>
    <row r="296" ht="15.75" customHeight="1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</row>
    <row r="297" ht="15.75" customHeight="1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</row>
    <row r="298" ht="15.75" customHeight="1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</row>
    <row r="299" ht="15.75" customHeight="1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</row>
    <row r="300" ht="15.75" customHeight="1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</row>
    <row r="301" ht="15.75" customHeight="1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</row>
    <row r="302" ht="15.75" customHeight="1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</row>
    <row r="303" ht="15.75" customHeight="1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</row>
    <row r="304" ht="15.75" customHeight="1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</row>
    <row r="305" ht="15.75" customHeight="1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</row>
    <row r="306" ht="15.75" customHeight="1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</row>
    <row r="307" ht="15.75" customHeight="1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</row>
    <row r="308" ht="15.75" customHeight="1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</row>
    <row r="309" ht="15.75" customHeight="1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</row>
    <row r="310" ht="15.75" customHeight="1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</row>
    <row r="311" ht="15.75" customHeight="1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</row>
    <row r="312" ht="15.75" customHeight="1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</row>
    <row r="313" ht="15.75" customHeight="1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</row>
    <row r="314" ht="15.75" customHeight="1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</row>
    <row r="315" ht="15.75" customHeight="1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</row>
    <row r="316" ht="15.75" customHeight="1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</row>
    <row r="317" ht="15.75" customHeight="1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</row>
    <row r="318" ht="15.75" customHeight="1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</row>
    <row r="319" ht="15.75" customHeight="1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</row>
    <row r="320" ht="15.75" customHeight="1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</row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1">
    <mergeCell ref="B49:B50"/>
    <mergeCell ref="C49:C50"/>
    <mergeCell ref="D49:D50"/>
    <mergeCell ref="E49:E50"/>
    <mergeCell ref="F49:F50"/>
    <mergeCell ref="G49:G50"/>
    <mergeCell ref="B53:B54"/>
    <mergeCell ref="G53:G54"/>
    <mergeCell ref="C53:C54"/>
    <mergeCell ref="D53:D54"/>
    <mergeCell ref="B60:B61"/>
    <mergeCell ref="C60:C61"/>
    <mergeCell ref="D60:D61"/>
    <mergeCell ref="E60:E61"/>
    <mergeCell ref="F60:F61"/>
    <mergeCell ref="D72:D73"/>
    <mergeCell ref="E72:E73"/>
    <mergeCell ref="B68:B69"/>
    <mergeCell ref="C68:C69"/>
    <mergeCell ref="D68:D69"/>
    <mergeCell ref="E68:E69"/>
    <mergeCell ref="F68:F69"/>
    <mergeCell ref="B72:B73"/>
    <mergeCell ref="C72:C73"/>
    <mergeCell ref="F72:F73"/>
    <mergeCell ref="K64:K65"/>
    <mergeCell ref="L64:L65"/>
    <mergeCell ref="M64:M65"/>
    <mergeCell ref="C64:C65"/>
    <mergeCell ref="D64:D65"/>
    <mergeCell ref="E64:E65"/>
    <mergeCell ref="F64:F65"/>
    <mergeCell ref="I64:I65"/>
    <mergeCell ref="J64:J65"/>
    <mergeCell ref="A79:N79"/>
    <mergeCell ref="F15:F16"/>
    <mergeCell ref="F22:F23"/>
    <mergeCell ref="F26:F27"/>
    <mergeCell ref="F30:F31"/>
    <mergeCell ref="F34:F35"/>
    <mergeCell ref="A1:F1"/>
    <mergeCell ref="A2:E2"/>
    <mergeCell ref="F3:F4"/>
    <mergeCell ref="F7:F8"/>
    <mergeCell ref="F11:F12"/>
    <mergeCell ref="A20:F20"/>
    <mergeCell ref="A21:E21"/>
    <mergeCell ref="A39:F39"/>
    <mergeCell ref="A40:E40"/>
    <mergeCell ref="C41:C42"/>
    <mergeCell ref="D41:D42"/>
    <mergeCell ref="E41:E42"/>
    <mergeCell ref="F41:F42"/>
    <mergeCell ref="G41:G42"/>
    <mergeCell ref="B41:B42"/>
    <mergeCell ref="B45:B46"/>
    <mergeCell ref="C45:C46"/>
    <mergeCell ref="D45:D46"/>
    <mergeCell ref="E45:E46"/>
    <mergeCell ref="F45:F46"/>
    <mergeCell ref="G45:G46"/>
    <mergeCell ref="E53:E54"/>
    <mergeCell ref="F53:F54"/>
    <mergeCell ref="A58:N58"/>
    <mergeCell ref="I60:I61"/>
    <mergeCell ref="J60:J61"/>
    <mergeCell ref="K60:K61"/>
    <mergeCell ref="L60:L61"/>
    <mergeCell ref="M60:M61"/>
    <mergeCell ref="J81:J82"/>
    <mergeCell ref="K81:K82"/>
    <mergeCell ref="L81:L82"/>
    <mergeCell ref="M81:M82"/>
    <mergeCell ref="K104:K105"/>
    <mergeCell ref="L104:L105"/>
    <mergeCell ref="M104:M105"/>
    <mergeCell ref="B104:B105"/>
    <mergeCell ref="C104:C105"/>
    <mergeCell ref="D104:D105"/>
    <mergeCell ref="E104:E105"/>
    <mergeCell ref="F104:F105"/>
    <mergeCell ref="I104:I105"/>
    <mergeCell ref="J104:J105"/>
    <mergeCell ref="K108:K109"/>
    <mergeCell ref="L108:L109"/>
    <mergeCell ref="M108:M109"/>
    <mergeCell ref="B108:B109"/>
    <mergeCell ref="C108:C109"/>
    <mergeCell ref="D108:D109"/>
    <mergeCell ref="E108:E109"/>
    <mergeCell ref="F108:F109"/>
    <mergeCell ref="I108:I109"/>
    <mergeCell ref="J108:J109"/>
    <mergeCell ref="D116:D117"/>
    <mergeCell ref="E116:E117"/>
    <mergeCell ref="B112:B113"/>
    <mergeCell ref="C112:C113"/>
    <mergeCell ref="D112:D113"/>
    <mergeCell ref="E112:E113"/>
    <mergeCell ref="F112:F113"/>
    <mergeCell ref="C116:C117"/>
    <mergeCell ref="F116:F117"/>
    <mergeCell ref="B64:B65"/>
    <mergeCell ref="B81:B82"/>
    <mergeCell ref="C81:C82"/>
    <mergeCell ref="D81:D82"/>
    <mergeCell ref="E81:E82"/>
    <mergeCell ref="F81:F82"/>
    <mergeCell ref="I81:I82"/>
    <mergeCell ref="K85:K86"/>
    <mergeCell ref="L85:L86"/>
    <mergeCell ref="M85:M86"/>
    <mergeCell ref="B85:B86"/>
    <mergeCell ref="C85:C86"/>
    <mergeCell ref="D85:D86"/>
    <mergeCell ref="E85:E86"/>
    <mergeCell ref="F85:F86"/>
    <mergeCell ref="I85:I86"/>
    <mergeCell ref="J85:J86"/>
    <mergeCell ref="D93:D94"/>
    <mergeCell ref="E93:E94"/>
    <mergeCell ref="B89:B90"/>
    <mergeCell ref="C89:C90"/>
    <mergeCell ref="D89:D90"/>
    <mergeCell ref="E89:E90"/>
    <mergeCell ref="F89:F90"/>
    <mergeCell ref="C93:C94"/>
    <mergeCell ref="F93:F94"/>
    <mergeCell ref="B93:B94"/>
    <mergeCell ref="B97:B98"/>
    <mergeCell ref="C97:C98"/>
    <mergeCell ref="D97:D98"/>
    <mergeCell ref="E97:E98"/>
    <mergeCell ref="F97:F98"/>
    <mergeCell ref="A102:N102"/>
    <mergeCell ref="B116:B117"/>
    <mergeCell ref="B120:B121"/>
    <mergeCell ref="C120:C121"/>
    <mergeCell ref="D120:D121"/>
    <mergeCell ref="E120:E121"/>
    <mergeCell ref="F120:F121"/>
  </mergeCells>
  <drawing r:id="rId1"/>
</worksheet>
</file>